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alansas 2019-1\2020\"/>
    </mc:Choice>
  </mc:AlternateContent>
  <bookViews>
    <workbookView xWindow="-108" yWindow="-108" windowWidth="19416" windowHeight="10416" activeTab="2"/>
  </bookViews>
  <sheets>
    <sheet name="FBA" sheetId="4" r:id="rId1"/>
    <sheet name="VRA" sheetId="5" r:id="rId2"/>
    <sheet name="FS" sheetId="6" r:id="rId3"/>
  </sheets>
  <definedNames>
    <definedName name="_xlnm.Print_Titles" localSheetId="0">FBA!$19:$19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5" l="1"/>
  <c r="F42" i="4" l="1"/>
  <c r="M24" i="6" l="1"/>
  <c r="M23" i="6"/>
  <c r="K22" i="6"/>
  <c r="J22" i="6"/>
  <c r="I22" i="6"/>
  <c r="H22" i="6"/>
  <c r="G22" i="6"/>
  <c r="F22" i="6"/>
  <c r="E22" i="6"/>
  <c r="D22" i="6"/>
  <c r="C22" i="6"/>
  <c r="M21" i="6"/>
  <c r="M20" i="6"/>
  <c r="L19" i="6"/>
  <c r="K19" i="6"/>
  <c r="J19" i="6"/>
  <c r="I19" i="6"/>
  <c r="H19" i="6"/>
  <c r="G19" i="6"/>
  <c r="F19" i="6"/>
  <c r="E19" i="6"/>
  <c r="D19" i="6"/>
  <c r="C19" i="6"/>
  <c r="M18" i="6"/>
  <c r="M17" i="6"/>
  <c r="L16" i="6"/>
  <c r="K16" i="6"/>
  <c r="J16" i="6"/>
  <c r="I16" i="6"/>
  <c r="H16" i="6"/>
  <c r="G16" i="6"/>
  <c r="F16" i="6"/>
  <c r="E16" i="6"/>
  <c r="D16" i="6"/>
  <c r="C16" i="6"/>
  <c r="M15" i="6"/>
  <c r="M14" i="6"/>
  <c r="L13" i="6"/>
  <c r="L25" i="6" s="1"/>
  <c r="K13" i="6"/>
  <c r="K25" i="6" s="1"/>
  <c r="J13" i="6"/>
  <c r="J25" i="6" s="1"/>
  <c r="I13" i="6"/>
  <c r="H13" i="6"/>
  <c r="H25" i="6" s="1"/>
  <c r="G13" i="6"/>
  <c r="G25" i="6" s="1"/>
  <c r="F13" i="6"/>
  <c r="F25" i="6" s="1"/>
  <c r="E13" i="6"/>
  <c r="E25" i="6" s="1"/>
  <c r="C13" i="6"/>
  <c r="I25" i="6" l="1"/>
  <c r="M16" i="6"/>
  <c r="M22" i="6"/>
  <c r="M19" i="6"/>
  <c r="D13" i="6"/>
  <c r="D25" i="6" s="1"/>
  <c r="C25" i="6"/>
  <c r="M25" i="6" l="1"/>
  <c r="M13" i="6"/>
  <c r="I47" i="5" l="1"/>
  <c r="H47" i="5"/>
  <c r="I31" i="5"/>
  <c r="H31" i="5"/>
  <c r="I28" i="5"/>
  <c r="H28" i="5"/>
  <c r="I22" i="5"/>
  <c r="H22" i="5"/>
  <c r="I21" i="5" l="1"/>
  <c r="I46" i="5" s="1"/>
  <c r="I54" i="5" s="1"/>
  <c r="I56" i="5" s="1"/>
  <c r="H46" i="5"/>
  <c r="H54" i="5" s="1"/>
  <c r="H56" i="5" s="1"/>
  <c r="G42" i="4" l="1"/>
  <c r="G49" i="4"/>
  <c r="G21" i="4"/>
  <c r="G27" i="4"/>
  <c r="F21" i="4"/>
  <c r="F27" i="4"/>
  <c r="F49" i="4"/>
  <c r="G59" i="4"/>
  <c r="G65" i="4"/>
  <c r="G75" i="4"/>
  <c r="G69" i="4" s="1"/>
  <c r="G64" i="4" s="1"/>
  <c r="G86" i="4"/>
  <c r="G84" i="4" s="1"/>
  <c r="F59" i="4"/>
  <c r="F65" i="4"/>
  <c r="F75" i="4"/>
  <c r="F69" i="4" s="1"/>
  <c r="F86" i="4"/>
  <c r="G41" i="4" l="1"/>
  <c r="G20" i="4"/>
  <c r="F41" i="4"/>
  <c r="F20" i="4"/>
  <c r="G94" i="4"/>
  <c r="F84" i="4"/>
  <c r="F64" i="4"/>
  <c r="G58" i="4" l="1"/>
  <c r="F58" i="4"/>
  <c r="F94" i="4"/>
  <c r="F103" i="4" s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1"/>
            <rFont val="Tahoma"/>
            <family val="2"/>
            <charset val="186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family val="2"/>
            <charset val="186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family val="2"/>
            <charset val="186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family val="2"/>
            <charset val="186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family val="2"/>
            <charset val="186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family val="2"/>
            <charset val="186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family val="2"/>
            <charset val="186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family val="2"/>
            <charset val="186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family val="2"/>
            <charset val="186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family val="2"/>
            <charset val="186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family val="2"/>
            <charset val="186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family val="2"/>
            <charset val="186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family val="2"/>
            <charset val="186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family val="2"/>
            <charset val="186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186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186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family val="2"/>
            <charset val="186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family val="2"/>
            <charset val="186"/>
          </rPr>
          <t>#03_2_I55#</t>
        </r>
      </text>
    </comment>
  </commentList>
</comments>
</file>

<file path=xl/comments3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<sst xmlns="http://schemas.openxmlformats.org/spreadsheetml/2006/main" count="376" uniqueCount="278">
  <si>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</si>
  <si>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</si>
  <si>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</si>
  <si>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</si>
  <si>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</si>
  <si>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</si>
  <si>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</si>
  <si>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</si>
  <si>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</si>
  <si>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</si>
  <si>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</si>
  <si>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</si>
  <si>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</si>
  <si>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</si>
  <si>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</si>
  <si>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</si>
  <si>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</si>
  <si>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</si>
  <si>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</si>
  <si>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</si>
  <si>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</si>
  <si>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</si>
  <si>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</si>
  <si>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</si>
  <si>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</si>
  <si>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</si>
  <si>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</si>
  <si>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</si>
  <si>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</si>
  <si>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</si>
  <si>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</si>
  <si>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</si>
  <si>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</si>
  <si>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</si>
  <si>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</si>
  <si>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</si>
  <si>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</si>
  <si>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</si>
  <si>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</si>
  <si>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</si>
  <si>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</si>
  <si>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</si>
  <si>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</si>
  <si>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</si>
  <si>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</si>
  <si>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</si>
  <si>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</si>
  <si>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</si>
  <si>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</si>
  <si>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</si>
  <si>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</si>
  <si>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</si>
  <si>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</si>
  <si>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</si>
  <si>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</si>
  <si>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</si>
  <si>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</si>
  <si>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</si>
  <si>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</si>
  <si>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</si>
  <si>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</si>
  <si>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</si>
  <si>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</si>
  <si>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</si>
  <si>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</si>
  <si>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</si>
  <si>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</si>
  <si>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</si>
  <si>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</si>
  <si>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</si>
  <si>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</si>
  <si>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</si>
  <si>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</si>
  <si>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</si>
  <si>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</si>
  <si>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</si>
  <si>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</si>
  <si>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</si>
  <si>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</si>
  <si>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</si>
  <si>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</si>
  <si>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</si>
  <si>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</si>
  <si>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</si>
  <si>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</si>
  <si>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</si>
  <si>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</si>
  <si>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</si>
  <si>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</si>
  <si>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</si>
  <si>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</si>
  <si>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</si>
  <si>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</si>
  <si>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</si>
  <si>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</si>
  <si>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</si>
  <si>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</si>
  <si>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</si>
  <si>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</si>
  <si>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</si>
  <si>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</si>
  <si>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</si>
  <si>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</si>
  <si>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</si>
  <si>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</si>
  <si>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</si>
  <si>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</si>
  <si>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</si>
  <si>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</si>
  <si>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</si>
  <si>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</si>
  <si>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</si>
  <si>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</si>
  <si>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</si>
  <si>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</si>
  <si>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</si>
  <si>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</si>
  <si>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</si>
  <si>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</si>
  <si>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</si>
  <si>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</si>
  <si>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</si>
  <si>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</si>
  <si>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</si>
  <si>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</si>
  <si>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</si>
  <si>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</si>
  <si>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</si>
  <si>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</si>
  <si>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</si>
  <si>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</si>
  <si>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</si>
  <si>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</si>
  <si>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Gargždų socialinių paslaugų centras</t>
  </si>
  <si>
    <t>Vyr.buhalterė</t>
  </si>
  <si>
    <t>Oksana Kondrotienė</t>
  </si>
  <si>
    <t>P03</t>
  </si>
  <si>
    <t>P04</t>
  </si>
  <si>
    <t>P08</t>
  </si>
  <si>
    <t>P10</t>
  </si>
  <si>
    <t>P12</t>
  </si>
  <si>
    <t>P11</t>
  </si>
  <si>
    <t>P17</t>
  </si>
  <si>
    <t>P18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</si>
  <si>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</si>
  <si>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</si>
  <si>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</si>
  <si>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</si>
  <si>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</si>
  <si>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</si>
  <si>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</si>
  <si>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</si>
  <si>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</si>
  <si>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</si>
  <si>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</si>
  <si>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</si>
  <si>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P21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</si>
  <si>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</si>
  <si>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</si>
  <si>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</si>
  <si>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</si>
  <si>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</si>
  <si>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</si>
  <si>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</si>
  <si>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</si>
  <si>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</si>
  <si>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</si>
  <si>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</si>
  <si>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</si>
  <si>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</si>
  <si>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</si>
  <si>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</si>
  <si>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P22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</si>
  <si>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</si>
  <si>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</si>
  <si>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</si>
  <si>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</si>
  <si>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</si>
  <si>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</si>
  <si>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</si>
  <si>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</si>
  <si>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</si>
  <si>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</si>
  <si>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</si>
  <si>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</si>
  <si>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</si>
  <si>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</si>
  <si>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</si>
  <si>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</si>
  <si>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</si>
  <si>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</si>
  <si>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</si>
  <si>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</si>
  <si>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</si>
  <si>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</si>
  <si>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</si>
  <si>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</si>
  <si>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</si>
  <si>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</si>
  <si>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</si>
  <si>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</si>
  <si>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</si>
  <si>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</si>
  <si>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</si>
  <si>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</si>
  <si>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</si>
  <si>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</si>
  <si>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</si>
  <si>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</si>
  <si>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</si>
  <si>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</si>
  <si>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</si>
  <si>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</si>
  <si>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</si>
  <si>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</si>
  <si>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</si>
  <si>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</si>
  <si>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</si>
  <si>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</si>
  <si>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</si>
  <si>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</si>
  <si>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</si>
  <si>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</si>
  <si>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</si>
  <si>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</si>
  <si>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</si>
  <si>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</si>
  <si>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</si>
  <si>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Viktorija Lygnugarienė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</si>
  <si>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</si>
  <si>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</si>
  <si>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</si>
  <si>
    <t>Gargždu socialinių paslaugų centras, 163748481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</si>
  <si>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</si>
  <si>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</si>
  <si>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</si>
  <si>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</si>
  <si>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</si>
  <si>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</si>
  <si>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</si>
  <si>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</si>
  <si>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</si>
  <si>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pergrupavimas*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</si>
  <si>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</si>
  <si>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</si>
  <si>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</si>
  <si>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</si>
  <si>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</si>
  <si>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</si>
  <si>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</si>
  <si>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</si>
  <si>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</si>
  <si>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</si>
  <si>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</si>
  <si>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</si>
  <si>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</si>
  <si>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</si>
  <si>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</si>
  <si>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</si>
  <si>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</si>
  <si>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</si>
  <si>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</si>
  <si>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</si>
  <si>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</si>
  <si>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</si>
  <si>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</si>
  <si>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</si>
  <si>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Neatlygintinai gautas turtas</t>
  </si>
  <si>
    <t>Finansavimo sumų sumažėjimas dėl turto pardavimo</t>
  </si>
  <si>
    <r>
      <t xml:space="preserve"> Finansavimo sumos (gautos), išskyrus neatlygintinai gautą turtą</t>
    </r>
    <r>
      <rPr>
        <b/>
        <strike/>
        <sz val="9"/>
        <rFont val="Times New Roman"/>
        <family val="1"/>
        <charset val="186"/>
      </rPr>
      <t xml:space="preserve"> </t>
    </r>
  </si>
  <si>
    <t>2.1.</t>
  </si>
  <si>
    <t>2.2.</t>
  </si>
  <si>
    <t>3.2.</t>
  </si>
  <si>
    <t xml:space="preserve">Direktorė </t>
  </si>
  <si>
    <t xml:space="preserve">Pateikimo valiuta ir tikslumas: eurais </t>
  </si>
  <si>
    <t>PAGAL  2020.06.30 D. DUOMENIS</t>
  </si>
  <si>
    <t>2020.08.11 Nr.(4.6.)S-320</t>
  </si>
  <si>
    <t>2020.08.11 Nr.(4.6)S-320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</si>
</sst>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u/>
      <sz val="10"/>
      <name val="Times New Roman"/>
      <family val="1"/>
      <charset val="186"/>
    </font>
    <font>
      <u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b/>
      <strike/>
      <sz val="9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TimesNewRoman,Bold"/>
    </font>
    <font>
      <b/>
      <sz val="10"/>
      <name val="TimesNewRoman,Bold"/>
    </font>
    <font>
      <u/>
      <sz val="10"/>
      <name val="TimesNewRoman,Bold"/>
      <charset val="186"/>
    </font>
    <font>
      <i/>
      <sz val="10"/>
      <name val="TimesNewRoman,Bold"/>
    </font>
    <font>
      <b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2" fontId="4" fillId="2" borderId="0" xfId="0" applyNumberFormat="1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2" fontId="14" fillId="0" borderId="0" xfId="0" applyNumberFormat="1" applyFont="1" applyFill="1" applyBorder="1" applyAlignment="1">
      <alignment horizontal="justify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justify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23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quotePrefix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opLeftCell="A7" zoomScaleNormal="100" zoomScaleSheetLayoutView="100" workbookViewId="0">
      <selection activeCell="A10" sqref="A10:G11"/>
    </sheetView>
  </sheetViews>
  <sheetFormatPr defaultColWidth="9.109375" defaultRowHeight="13.2"/>
  <cols>
    <col min="1" max="1" width="10.5546875" style="7" customWidth="1"/>
    <col min="2" max="2" width="3.109375" style="8" customWidth="1"/>
    <col min="3" max="3" width="2.6640625" style="8" customWidth="1"/>
    <col min="4" max="4" width="59" style="8" customWidth="1"/>
    <col min="5" max="5" width="7.6640625" style="19" customWidth="1"/>
    <col min="6" max="6" width="11.88671875" style="7" customWidth="1"/>
    <col min="7" max="7" width="12.88671875" style="7" customWidth="1"/>
    <col min="8" max="8" width="5.33203125" style="7" customWidth="1"/>
    <col min="9" max="9" width="55.109375" style="7" customWidth="1"/>
    <col min="10" max="16384" width="9.109375" style="7"/>
  </cols>
  <sheetData>
    <row r="1" spans="1:7">
      <c r="A1" s="44"/>
      <c r="B1" s="19"/>
      <c r="C1" s="19"/>
      <c r="D1" s="19"/>
      <c r="E1" s="45"/>
      <c r="F1" s="44"/>
      <c r="G1" s="44"/>
    </row>
    <row r="2" spans="1:7">
      <c r="E2" s="158" t="s">
        <v>94</v>
      </c>
      <c r="F2" s="159"/>
      <c r="G2" s="159"/>
    </row>
    <row r="3" spans="1:7">
      <c r="E3" s="160" t="s">
        <v>113</v>
      </c>
      <c r="F3" s="161"/>
      <c r="G3" s="161"/>
    </row>
    <row r="5" spans="1:7">
      <c r="A5" s="168" t="s">
        <v>93</v>
      </c>
      <c r="B5" s="169"/>
      <c r="C5" s="169"/>
      <c r="D5" s="169"/>
      <c r="E5" s="169"/>
      <c r="F5" s="167"/>
      <c r="G5" s="167"/>
    </row>
    <row r="6" spans="1:7">
      <c r="A6" s="170"/>
      <c r="B6" s="170"/>
      <c r="C6" s="170"/>
      <c r="D6" s="170"/>
      <c r="E6" s="170"/>
      <c r="F6" s="170"/>
      <c r="G6" s="170"/>
    </row>
    <row r="7" spans="1:7">
      <c r="A7" s="162" t="s">
        <v>133</v>
      </c>
      <c r="B7" s="163"/>
      <c r="C7" s="163"/>
      <c r="D7" s="163"/>
      <c r="E7" s="163"/>
      <c r="F7" s="164"/>
      <c r="G7" s="164"/>
    </row>
    <row r="8" spans="1:7">
      <c r="A8" s="165" t="s">
        <v>114</v>
      </c>
      <c r="B8" s="166"/>
      <c r="C8" s="166"/>
      <c r="D8" s="166"/>
      <c r="E8" s="166"/>
      <c r="F8" s="167"/>
      <c r="G8" s="167"/>
    </row>
    <row r="9" spans="1:7" ht="12.75" customHeight="1">
      <c r="A9" s="165" t="s">
        <v>110</v>
      </c>
      <c r="B9" s="166"/>
      <c r="C9" s="166"/>
      <c r="D9" s="166"/>
      <c r="E9" s="166"/>
      <c r="F9" s="167"/>
      <c r="G9" s="167"/>
    </row>
    <row r="10" spans="1:7">
      <c r="A10" s="175" t="s">
        <v>115</v>
      </c>
      <c r="B10" s="176"/>
      <c r="C10" s="176"/>
      <c r="D10" s="176"/>
      <c r="E10" s="176"/>
      <c r="F10" s="177"/>
      <c r="G10" s="177"/>
    </row>
    <row r="11" spans="1:7">
      <c r="A11" s="177"/>
      <c r="B11" s="177"/>
      <c r="C11" s="177"/>
      <c r="D11" s="177"/>
      <c r="E11" s="177"/>
      <c r="F11" s="177"/>
      <c r="G11" s="177"/>
    </row>
    <row r="12" spans="1:7">
      <c r="A12" s="174"/>
      <c r="B12" s="167"/>
      <c r="C12" s="167"/>
      <c r="D12" s="167"/>
      <c r="E12" s="167"/>
    </row>
    <row r="13" spans="1:7">
      <c r="A13" s="168" t="s">
        <v>0</v>
      </c>
      <c r="B13" s="169"/>
      <c r="C13" s="169"/>
      <c r="D13" s="169"/>
      <c r="E13" s="169"/>
      <c r="F13" s="178"/>
      <c r="G13" s="178"/>
    </row>
    <row r="14" spans="1:7">
      <c r="A14" s="168" t="s">
        <v>275</v>
      </c>
      <c r="B14" s="169"/>
      <c r="C14" s="169"/>
      <c r="D14" s="169"/>
      <c r="E14" s="169"/>
      <c r="F14" s="178"/>
      <c r="G14" s="178"/>
    </row>
    <row r="15" spans="1:7">
      <c r="A15" s="5"/>
      <c r="B15" s="35"/>
      <c r="C15" s="35"/>
      <c r="D15" s="35"/>
      <c r="E15" s="35"/>
      <c r="F15" s="36"/>
      <c r="G15" s="36"/>
    </row>
    <row r="16" spans="1:7">
      <c r="A16" s="179" t="s">
        <v>276</v>
      </c>
      <c r="B16" s="180"/>
      <c r="C16" s="180"/>
      <c r="D16" s="180"/>
      <c r="E16" s="180"/>
      <c r="F16" s="181"/>
      <c r="G16" s="181"/>
    </row>
    <row r="17" spans="1:9">
      <c r="A17" s="165" t="s">
        <v>1</v>
      </c>
      <c r="B17" s="165"/>
      <c r="C17" s="165"/>
      <c r="D17" s="165"/>
      <c r="E17" s="165"/>
      <c r="F17" s="182"/>
      <c r="G17" s="182"/>
    </row>
    <row r="18" spans="1:9" ht="12.75" customHeight="1">
      <c r="A18" s="5"/>
      <c r="B18" s="6"/>
      <c r="C18" s="6"/>
      <c r="D18" s="183" t="s">
        <v>274</v>
      </c>
      <c r="E18" s="183"/>
      <c r="F18" s="183"/>
      <c r="G18" s="183"/>
    </row>
    <row r="19" spans="1:9" ht="67.5" customHeight="1">
      <c r="A19" s="3" t="s">
        <v>2</v>
      </c>
      <c r="B19" s="171" t="s">
        <v>3</v>
      </c>
      <c r="C19" s="172"/>
      <c r="D19" s="173"/>
      <c r="E19" s="2" t="s">
        <v>4</v>
      </c>
      <c r="F19" s="1" t="s">
        <v>5</v>
      </c>
      <c r="G19" s="1" t="s">
        <v>6</v>
      </c>
      <c r="I19" s="57"/>
    </row>
    <row r="20" spans="1:9" s="8" customFormat="1" ht="12.75" customHeight="1">
      <c r="A20" s="1" t="s">
        <v>7</v>
      </c>
      <c r="B20" s="9" t="s">
        <v>8</v>
      </c>
      <c r="C20" s="16"/>
      <c r="D20" s="10"/>
      <c r="E20" s="12"/>
      <c r="F20" s="50">
        <f>SUM(F21,F27,F38,F39)</f>
        <v>969079.17999999993</v>
      </c>
      <c r="G20" s="50">
        <f>SUM(G21,G27,G38,G39)</f>
        <v>982089.90999999992</v>
      </c>
      <c r="I20" s="58"/>
    </row>
    <row r="21" spans="1:9" s="8" customFormat="1" ht="12.75" customHeight="1">
      <c r="A21" s="29" t="s">
        <v>9</v>
      </c>
      <c r="B21" s="22" t="s">
        <v>96</v>
      </c>
      <c r="C21" s="138"/>
      <c r="D21" s="139"/>
      <c r="E21" s="11" t="s">
        <v>136</v>
      </c>
      <c r="F21" s="104">
        <f>SUM(F22:F26)</f>
        <v>0</v>
      </c>
      <c r="G21" s="104">
        <f>SUM(G22:G26)</f>
        <v>0</v>
      </c>
      <c r="H21" s="34"/>
      <c r="I21" s="59"/>
    </row>
    <row r="22" spans="1:9" s="8" customFormat="1" ht="12.75" customHeight="1">
      <c r="A22" s="11" t="s">
        <v>10</v>
      </c>
      <c r="B22" s="13"/>
      <c r="C22" s="20" t="s">
        <v>11</v>
      </c>
      <c r="D22" s="15"/>
      <c r="E22" s="140"/>
      <c r="F22" s="104"/>
      <c r="G22" s="104"/>
      <c r="H22" s="34"/>
      <c r="I22" s="60"/>
    </row>
    <row r="23" spans="1:9" s="8" customFormat="1" ht="12.75" customHeight="1">
      <c r="A23" s="11" t="s">
        <v>12</v>
      </c>
      <c r="B23" s="13"/>
      <c r="C23" s="20" t="s">
        <v>117</v>
      </c>
      <c r="D23" s="129"/>
      <c r="E23" s="141"/>
      <c r="F23" s="104"/>
      <c r="G23" s="104"/>
      <c r="H23" s="34"/>
      <c r="I23" s="60"/>
    </row>
    <row r="24" spans="1:9" s="8" customFormat="1" ht="12.75" customHeight="1">
      <c r="A24" s="11" t="s">
        <v>13</v>
      </c>
      <c r="B24" s="13"/>
      <c r="C24" s="20" t="s">
        <v>14</v>
      </c>
      <c r="D24" s="129"/>
      <c r="E24" s="141"/>
      <c r="F24" s="104"/>
      <c r="G24" s="104"/>
      <c r="H24" s="34"/>
      <c r="I24" s="60"/>
    </row>
    <row r="25" spans="1:9" s="8" customFormat="1" ht="12.75" customHeight="1">
      <c r="A25" s="11" t="s">
        <v>15</v>
      </c>
      <c r="B25" s="13"/>
      <c r="C25" s="20" t="s">
        <v>122</v>
      </c>
      <c r="D25" s="129"/>
      <c r="E25" s="29"/>
      <c r="F25" s="104"/>
      <c r="G25" s="104"/>
      <c r="H25" s="34"/>
      <c r="I25" s="60"/>
    </row>
    <row r="26" spans="1:9" s="8" customFormat="1" ht="12.75" customHeight="1">
      <c r="A26" s="142" t="s">
        <v>92</v>
      </c>
      <c r="B26" s="13"/>
      <c r="C26" s="14" t="s">
        <v>81</v>
      </c>
      <c r="D26" s="15"/>
      <c r="E26" s="29"/>
      <c r="F26" s="104"/>
      <c r="G26" s="104"/>
      <c r="H26" s="34"/>
      <c r="I26" s="60"/>
    </row>
    <row r="27" spans="1:9" s="8" customFormat="1" ht="12.75" customHeight="1">
      <c r="A27" s="143" t="s">
        <v>16</v>
      </c>
      <c r="B27" s="30" t="s">
        <v>17</v>
      </c>
      <c r="C27" s="31"/>
      <c r="D27" s="32"/>
      <c r="E27" s="29" t="s">
        <v>137</v>
      </c>
      <c r="F27" s="104">
        <f>SUM(F28:F37)</f>
        <v>969079.17999999993</v>
      </c>
      <c r="G27" s="104">
        <f>SUM(G28:G37)</f>
        <v>982089.90999999992</v>
      </c>
      <c r="H27" s="34"/>
      <c r="I27" s="60"/>
    </row>
    <row r="28" spans="1:9" s="8" customFormat="1" ht="12.75" customHeight="1">
      <c r="A28" s="11" t="s">
        <v>18</v>
      </c>
      <c r="B28" s="13"/>
      <c r="C28" s="20" t="s">
        <v>19</v>
      </c>
      <c r="D28" s="129"/>
      <c r="E28" s="141"/>
      <c r="F28" s="104"/>
      <c r="G28" s="104"/>
      <c r="H28" s="34"/>
      <c r="I28" s="60"/>
    </row>
    <row r="29" spans="1:9" s="8" customFormat="1" ht="12.75" customHeight="1">
      <c r="A29" s="11" t="s">
        <v>20</v>
      </c>
      <c r="B29" s="13"/>
      <c r="C29" s="20" t="s">
        <v>21</v>
      </c>
      <c r="D29" s="129"/>
      <c r="E29" s="141"/>
      <c r="F29" s="104">
        <v>943106.99</v>
      </c>
      <c r="G29" s="104">
        <v>952342.91</v>
      </c>
      <c r="H29" s="34"/>
      <c r="I29" s="60"/>
    </row>
    <row r="30" spans="1:9" s="8" customFormat="1" ht="12.75" customHeight="1">
      <c r="A30" s="11" t="s">
        <v>22</v>
      </c>
      <c r="B30" s="13"/>
      <c r="C30" s="20" t="s">
        <v>23</v>
      </c>
      <c r="D30" s="129"/>
      <c r="E30" s="141"/>
      <c r="F30" s="104"/>
      <c r="G30" s="104"/>
      <c r="H30" s="34"/>
      <c r="I30" s="60"/>
    </row>
    <row r="31" spans="1:9" s="8" customFormat="1" ht="12.75" customHeight="1">
      <c r="A31" s="11" t="s">
        <v>24</v>
      </c>
      <c r="B31" s="13"/>
      <c r="C31" s="20" t="s">
        <v>25</v>
      </c>
      <c r="D31" s="129"/>
      <c r="E31" s="141"/>
      <c r="F31" s="104"/>
      <c r="G31" s="104"/>
      <c r="H31" s="34"/>
      <c r="I31" s="60"/>
    </row>
    <row r="32" spans="1:9" s="8" customFormat="1" ht="12.75" customHeight="1">
      <c r="A32" s="11" t="s">
        <v>26</v>
      </c>
      <c r="B32" s="13"/>
      <c r="C32" s="20" t="s">
        <v>27</v>
      </c>
      <c r="D32" s="129"/>
      <c r="E32" s="141"/>
      <c r="F32" s="104">
        <v>3840.23</v>
      </c>
      <c r="G32" s="104">
        <v>2292.58</v>
      </c>
      <c r="H32" s="34"/>
      <c r="I32" s="60"/>
    </row>
    <row r="33" spans="1:9" s="8" customFormat="1" ht="12.75" customHeight="1">
      <c r="A33" s="11" t="s">
        <v>28</v>
      </c>
      <c r="B33" s="13"/>
      <c r="C33" s="20" t="s">
        <v>29</v>
      </c>
      <c r="D33" s="129"/>
      <c r="E33" s="141"/>
      <c r="F33" s="104">
        <v>591.29</v>
      </c>
      <c r="G33" s="104">
        <v>3302.39</v>
      </c>
      <c r="H33" s="34"/>
      <c r="I33" s="60"/>
    </row>
    <row r="34" spans="1:9" s="8" customFormat="1" ht="12.75" customHeight="1">
      <c r="A34" s="11" t="s">
        <v>30</v>
      </c>
      <c r="B34" s="13"/>
      <c r="C34" s="20" t="s">
        <v>31</v>
      </c>
      <c r="D34" s="129"/>
      <c r="E34" s="141"/>
      <c r="F34" s="104"/>
      <c r="G34" s="104"/>
      <c r="H34" s="34"/>
      <c r="I34" s="60"/>
    </row>
    <row r="35" spans="1:9" s="8" customFormat="1" ht="12.75" customHeight="1">
      <c r="A35" s="11" t="s">
        <v>32</v>
      </c>
      <c r="B35" s="13"/>
      <c r="C35" s="20" t="s">
        <v>33</v>
      </c>
      <c r="D35" s="129"/>
      <c r="E35" s="141"/>
      <c r="F35" s="104">
        <v>3034.95</v>
      </c>
      <c r="G35" s="104">
        <v>3741.19</v>
      </c>
      <c r="H35" s="34"/>
      <c r="I35" s="60"/>
    </row>
    <row r="36" spans="1:9" s="8" customFormat="1" ht="12.75" customHeight="1">
      <c r="A36" s="11" t="s">
        <v>34</v>
      </c>
      <c r="B36" s="13"/>
      <c r="C36" s="20" t="s">
        <v>116</v>
      </c>
      <c r="D36" s="129"/>
      <c r="E36" s="141"/>
      <c r="F36" s="104">
        <v>18505.72</v>
      </c>
      <c r="G36" s="104">
        <v>20410.84</v>
      </c>
      <c r="H36" s="34"/>
      <c r="I36" s="60"/>
    </row>
    <row r="37" spans="1:9" s="8" customFormat="1" ht="12.75" customHeight="1">
      <c r="A37" s="11" t="s">
        <v>35</v>
      </c>
      <c r="B37" s="13"/>
      <c r="C37" s="20" t="s">
        <v>124</v>
      </c>
      <c r="D37" s="129"/>
      <c r="E37" s="29"/>
      <c r="F37" s="104"/>
      <c r="G37" s="104"/>
      <c r="H37" s="34"/>
      <c r="I37" s="60"/>
    </row>
    <row r="38" spans="1:9" s="8" customFormat="1" ht="12.75" customHeight="1">
      <c r="A38" s="29" t="s">
        <v>36</v>
      </c>
      <c r="B38" s="4" t="s">
        <v>37</v>
      </c>
      <c r="C38" s="4"/>
      <c r="D38" s="33"/>
      <c r="E38" s="29"/>
      <c r="F38" s="104"/>
      <c r="G38" s="104"/>
      <c r="H38" s="34"/>
      <c r="I38" s="60"/>
    </row>
    <row r="39" spans="1:9" s="8" customFormat="1" ht="12.75" customHeight="1">
      <c r="A39" s="29" t="s">
        <v>44</v>
      </c>
      <c r="B39" s="4" t="s">
        <v>129</v>
      </c>
      <c r="C39" s="4"/>
      <c r="D39" s="33"/>
      <c r="E39" s="144"/>
      <c r="F39" s="104"/>
      <c r="G39" s="104"/>
      <c r="H39" s="34"/>
      <c r="I39" s="60"/>
    </row>
    <row r="40" spans="1:9" s="8" customFormat="1" ht="12.75" customHeight="1">
      <c r="A40" s="3" t="s">
        <v>45</v>
      </c>
      <c r="B40" s="37" t="s">
        <v>46</v>
      </c>
      <c r="C40" s="17"/>
      <c r="D40" s="38"/>
      <c r="E40" s="141"/>
      <c r="F40" s="104"/>
      <c r="G40" s="104"/>
      <c r="H40" s="34"/>
      <c r="I40" s="60"/>
    </row>
    <row r="41" spans="1:9" s="8" customFormat="1" ht="12.75" customHeight="1">
      <c r="A41" s="3" t="s">
        <v>47</v>
      </c>
      <c r="B41" s="37" t="s">
        <v>48</v>
      </c>
      <c r="C41" s="17"/>
      <c r="D41" s="38"/>
      <c r="E41" s="29"/>
      <c r="F41" s="105">
        <f>SUM(F42,F48,F49,F56,F57)</f>
        <v>132104.43</v>
      </c>
      <c r="G41" s="105">
        <f>SUM(G42,G48,G49,G56,G57)</f>
        <v>69707.88</v>
      </c>
      <c r="H41" s="34"/>
      <c r="I41" s="61"/>
    </row>
    <row r="42" spans="1:9" s="8" customFormat="1" ht="12.75" customHeight="1">
      <c r="A42" s="29" t="s">
        <v>9</v>
      </c>
      <c r="B42" s="22" t="s">
        <v>49</v>
      </c>
      <c r="C42" s="23"/>
      <c r="D42" s="39"/>
      <c r="E42" s="29" t="s">
        <v>138</v>
      </c>
      <c r="F42" s="104">
        <f>SUM(F43:F47)</f>
        <v>593.61</v>
      </c>
      <c r="G42" s="104">
        <f>SUM(G43:G47)</f>
        <v>876.49</v>
      </c>
      <c r="H42" s="34"/>
      <c r="I42" s="60"/>
    </row>
    <row r="43" spans="1:9" s="8" customFormat="1" ht="12.75" customHeight="1">
      <c r="A43" s="11" t="s">
        <v>10</v>
      </c>
      <c r="B43" s="13"/>
      <c r="C43" s="20" t="s">
        <v>50</v>
      </c>
      <c r="D43" s="129"/>
      <c r="E43" s="141"/>
      <c r="F43" s="104"/>
      <c r="G43" s="104"/>
      <c r="H43" s="34"/>
      <c r="I43" s="60"/>
    </row>
    <row r="44" spans="1:9" s="8" customFormat="1" ht="12.75" customHeight="1">
      <c r="A44" s="11" t="s">
        <v>12</v>
      </c>
      <c r="B44" s="13"/>
      <c r="C44" s="20" t="s">
        <v>90</v>
      </c>
      <c r="D44" s="129"/>
      <c r="E44" s="141"/>
      <c r="F44" s="104">
        <v>593.61</v>
      </c>
      <c r="G44" s="104">
        <v>876.49</v>
      </c>
      <c r="H44" s="34"/>
      <c r="I44" s="60"/>
    </row>
    <row r="45" spans="1:9" s="8" customFormat="1">
      <c r="A45" s="11" t="s">
        <v>13</v>
      </c>
      <c r="B45" s="13"/>
      <c r="C45" s="20" t="s">
        <v>118</v>
      </c>
      <c r="D45" s="129"/>
      <c r="E45" s="141"/>
      <c r="F45" s="104"/>
      <c r="G45" s="104"/>
      <c r="H45" s="34"/>
      <c r="I45" s="60"/>
    </row>
    <row r="46" spans="1:9" s="8" customFormat="1">
      <c r="A46" s="11" t="s">
        <v>15</v>
      </c>
      <c r="B46" s="13"/>
      <c r="C46" s="20" t="s">
        <v>123</v>
      </c>
      <c r="D46" s="129"/>
      <c r="E46" s="141"/>
      <c r="F46" s="104"/>
      <c r="G46" s="104"/>
      <c r="H46" s="34"/>
      <c r="I46" s="60"/>
    </row>
    <row r="47" spans="1:9" s="8" customFormat="1" ht="12.75" customHeight="1">
      <c r="A47" s="11" t="s">
        <v>92</v>
      </c>
      <c r="B47" s="17"/>
      <c r="C47" s="184" t="s">
        <v>103</v>
      </c>
      <c r="D47" s="185"/>
      <c r="E47" s="141"/>
      <c r="F47" s="104"/>
      <c r="G47" s="104"/>
      <c r="H47" s="34"/>
      <c r="I47" s="60"/>
    </row>
    <row r="48" spans="1:9" s="8" customFormat="1" ht="12.75" customHeight="1">
      <c r="A48" s="29" t="s">
        <v>16</v>
      </c>
      <c r="B48" s="40" t="s">
        <v>109</v>
      </c>
      <c r="C48" s="26"/>
      <c r="D48" s="41"/>
      <c r="E48" s="29"/>
      <c r="F48" s="104"/>
      <c r="G48" s="104"/>
      <c r="H48" s="34"/>
      <c r="I48" s="60"/>
    </row>
    <row r="49" spans="1:9" s="8" customFormat="1" ht="12.75" customHeight="1">
      <c r="A49" s="29" t="s">
        <v>36</v>
      </c>
      <c r="B49" s="22" t="s">
        <v>97</v>
      </c>
      <c r="C49" s="23"/>
      <c r="D49" s="39"/>
      <c r="E49" s="29" t="s">
        <v>139</v>
      </c>
      <c r="F49" s="104">
        <f>SUM(F50:F55)</f>
        <v>124984.38999999998</v>
      </c>
      <c r="G49" s="104">
        <f>SUM(G50:G55)</f>
        <v>57954.1</v>
      </c>
      <c r="H49" s="34"/>
      <c r="I49" s="60"/>
    </row>
    <row r="50" spans="1:9" s="8" customFormat="1" ht="12.75" customHeight="1">
      <c r="A50" s="11" t="s">
        <v>38</v>
      </c>
      <c r="B50" s="23"/>
      <c r="C50" s="47" t="s">
        <v>82</v>
      </c>
      <c r="D50" s="25"/>
      <c r="E50" s="29"/>
      <c r="F50" s="104"/>
      <c r="G50" s="104"/>
      <c r="H50" s="34"/>
      <c r="I50" s="60"/>
    </row>
    <row r="51" spans="1:9" s="8" customFormat="1" ht="12.75" customHeight="1">
      <c r="A51" s="48" t="s">
        <v>39</v>
      </c>
      <c r="B51" s="13"/>
      <c r="C51" s="20" t="s">
        <v>51</v>
      </c>
      <c r="D51" s="14"/>
      <c r="E51" s="49"/>
      <c r="F51" s="104"/>
      <c r="G51" s="104"/>
      <c r="H51" s="34"/>
      <c r="I51" s="60"/>
    </row>
    <row r="52" spans="1:9" s="8" customFormat="1" ht="12.75" customHeight="1">
      <c r="A52" s="11" t="s">
        <v>40</v>
      </c>
      <c r="B52" s="13"/>
      <c r="C52" s="20" t="s">
        <v>52</v>
      </c>
      <c r="D52" s="129"/>
      <c r="E52" s="145"/>
      <c r="F52" s="104">
        <v>6000.25</v>
      </c>
      <c r="G52" s="104"/>
      <c r="H52" s="34"/>
      <c r="I52" s="60"/>
    </row>
    <row r="53" spans="1:9" s="8" customFormat="1" ht="12.75" customHeight="1">
      <c r="A53" s="11" t="s">
        <v>41</v>
      </c>
      <c r="B53" s="13"/>
      <c r="C53" s="184" t="s">
        <v>89</v>
      </c>
      <c r="D53" s="185"/>
      <c r="E53" s="145"/>
      <c r="F53" s="104">
        <v>850.9</v>
      </c>
      <c r="G53" s="104">
        <v>2908.14</v>
      </c>
      <c r="H53" s="34"/>
      <c r="I53" s="60"/>
    </row>
    <row r="54" spans="1:9" s="8" customFormat="1" ht="12.75" customHeight="1">
      <c r="A54" s="11" t="s">
        <v>42</v>
      </c>
      <c r="B54" s="13"/>
      <c r="C54" s="20" t="s">
        <v>83</v>
      </c>
      <c r="D54" s="129"/>
      <c r="E54" s="145"/>
      <c r="F54" s="104">
        <v>116269.68</v>
      </c>
      <c r="G54" s="104">
        <v>52297.09</v>
      </c>
      <c r="H54" s="34"/>
      <c r="I54" s="60"/>
    </row>
    <row r="55" spans="1:9" s="8" customFormat="1" ht="12.75" customHeight="1">
      <c r="A55" s="11" t="s">
        <v>43</v>
      </c>
      <c r="B55" s="13"/>
      <c r="C55" s="20" t="s">
        <v>53</v>
      </c>
      <c r="D55" s="129"/>
      <c r="E55" s="29"/>
      <c r="F55" s="104">
        <v>1863.56</v>
      </c>
      <c r="G55" s="104">
        <v>2748.87</v>
      </c>
      <c r="H55" s="34"/>
      <c r="I55" s="60"/>
    </row>
    <row r="56" spans="1:9" s="8" customFormat="1" ht="12.75" customHeight="1">
      <c r="A56" s="29" t="s">
        <v>44</v>
      </c>
      <c r="B56" s="4" t="s">
        <v>54</v>
      </c>
      <c r="C56" s="4"/>
      <c r="D56" s="33"/>
      <c r="E56" s="145"/>
      <c r="F56" s="104"/>
      <c r="G56" s="104"/>
      <c r="H56" s="34"/>
      <c r="I56" s="60"/>
    </row>
    <row r="57" spans="1:9" s="8" customFormat="1" ht="12.75" customHeight="1">
      <c r="A57" s="29" t="s">
        <v>55</v>
      </c>
      <c r="B57" s="4" t="s">
        <v>56</v>
      </c>
      <c r="C57" s="4"/>
      <c r="D57" s="33"/>
      <c r="E57" s="29" t="s">
        <v>141</v>
      </c>
      <c r="F57" s="104">
        <v>6526.43</v>
      </c>
      <c r="G57" s="104">
        <v>10877.29</v>
      </c>
      <c r="H57" s="34"/>
      <c r="I57" s="60"/>
    </row>
    <row r="58" spans="1:9" s="8" customFormat="1" ht="12.75" customHeight="1">
      <c r="A58" s="29"/>
      <c r="B58" s="30" t="s">
        <v>57</v>
      </c>
      <c r="C58" s="31"/>
      <c r="D58" s="32"/>
      <c r="E58" s="29"/>
      <c r="F58" s="146">
        <f>SUM(F20,F40,F41)</f>
        <v>1101183.6099999999</v>
      </c>
      <c r="G58" s="104">
        <f>SUM(G20,G40,G41)</f>
        <v>1051797.79</v>
      </c>
      <c r="H58" s="34"/>
      <c r="I58" s="60"/>
    </row>
    <row r="59" spans="1:9" s="8" customFormat="1" ht="12.75" customHeight="1">
      <c r="A59" s="3" t="s">
        <v>58</v>
      </c>
      <c r="B59" s="37" t="s">
        <v>59</v>
      </c>
      <c r="C59" s="37"/>
      <c r="D59" s="147"/>
      <c r="E59" s="29" t="s">
        <v>140</v>
      </c>
      <c r="F59" s="105">
        <f>SUM(F60:F63)</f>
        <v>972939.04</v>
      </c>
      <c r="G59" s="105">
        <f>SUM(G60:G63)</f>
        <v>991678.41</v>
      </c>
      <c r="H59" s="34"/>
      <c r="I59" s="61"/>
    </row>
    <row r="60" spans="1:9" s="8" customFormat="1" ht="12.75" customHeight="1">
      <c r="A60" s="29" t="s">
        <v>9</v>
      </c>
      <c r="B60" s="4" t="s">
        <v>60</v>
      </c>
      <c r="C60" s="4"/>
      <c r="D60" s="33"/>
      <c r="E60" s="29"/>
      <c r="F60" s="104">
        <v>10496.01</v>
      </c>
      <c r="G60" s="104">
        <v>13193.86</v>
      </c>
      <c r="H60" s="34"/>
      <c r="I60" s="60"/>
    </row>
    <row r="61" spans="1:9" s="8" customFormat="1" ht="12.75" customHeight="1">
      <c r="A61" s="143" t="s">
        <v>16</v>
      </c>
      <c r="B61" s="30" t="s">
        <v>61</v>
      </c>
      <c r="C61" s="31"/>
      <c r="D61" s="32"/>
      <c r="E61" s="143"/>
      <c r="F61" s="104">
        <v>751173.87</v>
      </c>
      <c r="G61" s="104">
        <v>762678.9</v>
      </c>
      <c r="H61" s="34"/>
      <c r="I61" s="60"/>
    </row>
    <row r="62" spans="1:9" s="8" customFormat="1" ht="12.75" customHeight="1">
      <c r="A62" s="29" t="s">
        <v>36</v>
      </c>
      <c r="B62" s="186" t="s">
        <v>104</v>
      </c>
      <c r="C62" s="187"/>
      <c r="D62" s="185"/>
      <c r="E62" s="29"/>
      <c r="F62" s="104">
        <v>203275.15</v>
      </c>
      <c r="G62" s="104">
        <v>207246.28</v>
      </c>
      <c r="H62" s="34"/>
      <c r="I62" s="60"/>
    </row>
    <row r="63" spans="1:9" s="8" customFormat="1" ht="12.75" customHeight="1">
      <c r="A63" s="29" t="s">
        <v>95</v>
      </c>
      <c r="B63" s="4" t="s">
        <v>62</v>
      </c>
      <c r="C63" s="13"/>
      <c r="D63" s="130"/>
      <c r="E63" s="29"/>
      <c r="F63" s="104">
        <v>7994.01</v>
      </c>
      <c r="G63" s="104">
        <v>8559.3700000000008</v>
      </c>
      <c r="H63" s="34"/>
      <c r="I63" s="60"/>
    </row>
    <row r="64" spans="1:9" s="8" customFormat="1" ht="12.75" customHeight="1">
      <c r="A64" s="3" t="s">
        <v>63</v>
      </c>
      <c r="B64" s="37" t="s">
        <v>64</v>
      </c>
      <c r="C64" s="17"/>
      <c r="D64" s="38"/>
      <c r="E64" s="29"/>
      <c r="F64" s="105">
        <f>SUM(F65,F69)</f>
        <v>126965.56999999999</v>
      </c>
      <c r="G64" s="105">
        <f>SUM(G65,G69)</f>
        <v>59636.23</v>
      </c>
      <c r="H64" s="34"/>
      <c r="I64" s="61"/>
    </row>
    <row r="65" spans="1:9" s="8" customFormat="1" ht="12.75" customHeight="1">
      <c r="A65" s="29" t="s">
        <v>9</v>
      </c>
      <c r="B65" s="22" t="s">
        <v>65</v>
      </c>
      <c r="C65" s="23"/>
      <c r="D65" s="39"/>
      <c r="E65" s="29"/>
      <c r="F65" s="104">
        <f>SUM(F66:F68)</f>
        <v>0</v>
      </c>
      <c r="G65" s="104">
        <f>SUM(G66:G68)</f>
        <v>0</v>
      </c>
      <c r="H65" s="34"/>
      <c r="I65" s="60"/>
    </row>
    <row r="66" spans="1:9" s="8" customFormat="1">
      <c r="A66" s="11" t="s">
        <v>10</v>
      </c>
      <c r="B66" s="18"/>
      <c r="C66" s="20" t="s">
        <v>98</v>
      </c>
      <c r="D66" s="21"/>
      <c r="E66" s="145"/>
      <c r="F66" s="104"/>
      <c r="G66" s="104"/>
      <c r="H66" s="34"/>
      <c r="I66" s="60"/>
    </row>
    <row r="67" spans="1:9" s="8" customFormat="1" ht="12.75" customHeight="1">
      <c r="A67" s="11" t="s">
        <v>12</v>
      </c>
      <c r="B67" s="13"/>
      <c r="C67" s="20" t="s">
        <v>66</v>
      </c>
      <c r="D67" s="129"/>
      <c r="E67" s="29"/>
      <c r="F67" s="104"/>
      <c r="G67" s="104"/>
      <c r="H67" s="34"/>
      <c r="I67" s="60"/>
    </row>
    <row r="68" spans="1:9" s="8" customFormat="1" ht="12.75" customHeight="1">
      <c r="A68" s="11" t="s">
        <v>102</v>
      </c>
      <c r="B68" s="13"/>
      <c r="C68" s="20" t="s">
        <v>67</v>
      </c>
      <c r="D68" s="129"/>
      <c r="E68" s="144"/>
      <c r="F68" s="104"/>
      <c r="G68" s="104"/>
      <c r="H68" s="34"/>
      <c r="I68" s="60"/>
    </row>
    <row r="69" spans="1:9" s="34" customFormat="1" ht="12.75" customHeight="1">
      <c r="A69" s="29" t="s">
        <v>16</v>
      </c>
      <c r="B69" s="30" t="s">
        <v>68</v>
      </c>
      <c r="C69" s="31"/>
      <c r="D69" s="32"/>
      <c r="E69" s="29" t="s">
        <v>142</v>
      </c>
      <c r="F69" s="104">
        <f>SUM(F70:F75,F78:F83)</f>
        <v>126965.56999999999</v>
      </c>
      <c r="G69" s="104">
        <f>SUM(G70:G75,G78:G83)</f>
        <v>59636.23</v>
      </c>
      <c r="I69" s="60"/>
    </row>
    <row r="70" spans="1:9" s="8" customFormat="1" ht="12.75" customHeight="1">
      <c r="A70" s="11" t="s">
        <v>18</v>
      </c>
      <c r="B70" s="13"/>
      <c r="C70" s="20" t="s">
        <v>101</v>
      </c>
      <c r="D70" s="15"/>
      <c r="E70" s="29"/>
      <c r="F70" s="104"/>
      <c r="G70" s="104"/>
      <c r="H70" s="34"/>
      <c r="I70" s="60"/>
    </row>
    <row r="71" spans="1:9" s="8" customFormat="1" ht="12.75" customHeight="1">
      <c r="A71" s="11" t="s">
        <v>20</v>
      </c>
      <c r="B71" s="18"/>
      <c r="C71" s="20" t="s">
        <v>107</v>
      </c>
      <c r="D71" s="21"/>
      <c r="E71" s="145"/>
      <c r="F71" s="104"/>
      <c r="G71" s="104"/>
      <c r="H71" s="34"/>
      <c r="I71" s="60"/>
    </row>
    <row r="72" spans="1:9" s="8" customFormat="1">
      <c r="A72" s="11" t="s">
        <v>22</v>
      </c>
      <c r="B72" s="18"/>
      <c r="C72" s="20" t="s">
        <v>99</v>
      </c>
      <c r="D72" s="21"/>
      <c r="E72" s="145"/>
      <c r="F72" s="104"/>
      <c r="G72" s="104"/>
      <c r="H72" s="34"/>
      <c r="I72" s="60"/>
    </row>
    <row r="73" spans="1:9" s="8" customFormat="1">
      <c r="A73" s="148" t="s">
        <v>24</v>
      </c>
      <c r="B73" s="23"/>
      <c r="C73" s="24" t="s">
        <v>84</v>
      </c>
      <c r="D73" s="25"/>
      <c r="E73" s="145"/>
      <c r="F73" s="104"/>
      <c r="G73" s="104"/>
      <c r="H73" s="34"/>
      <c r="I73" s="60"/>
    </row>
    <row r="74" spans="1:9" s="8" customFormat="1">
      <c r="A74" s="29" t="s">
        <v>26</v>
      </c>
      <c r="B74" s="14"/>
      <c r="C74" s="14" t="s">
        <v>85</v>
      </c>
      <c r="D74" s="15"/>
      <c r="E74" s="149"/>
      <c r="F74" s="104"/>
      <c r="G74" s="104"/>
      <c r="H74" s="34"/>
      <c r="I74" s="60"/>
    </row>
    <row r="75" spans="1:9" s="8" customFormat="1" ht="12.75" customHeight="1">
      <c r="A75" s="150" t="s">
        <v>28</v>
      </c>
      <c r="B75" s="31"/>
      <c r="C75" s="46" t="s">
        <v>100</v>
      </c>
      <c r="D75" s="131"/>
      <c r="E75" s="29"/>
      <c r="F75" s="104">
        <f>SUM(F76,F77)</f>
        <v>0</v>
      </c>
      <c r="G75" s="104">
        <f>SUM(G76,G77)</f>
        <v>0</v>
      </c>
      <c r="H75" s="34"/>
      <c r="I75" s="60"/>
    </row>
    <row r="76" spans="1:9" s="8" customFormat="1" ht="12.75" customHeight="1">
      <c r="A76" s="11" t="s">
        <v>126</v>
      </c>
      <c r="B76" s="13"/>
      <c r="C76" s="14"/>
      <c r="D76" s="129" t="s">
        <v>69</v>
      </c>
      <c r="E76" s="145"/>
      <c r="F76" s="104"/>
      <c r="G76" s="104"/>
      <c r="H76" s="34"/>
      <c r="I76" s="60"/>
    </row>
    <row r="77" spans="1:9" s="8" customFormat="1" ht="12.75" customHeight="1">
      <c r="A77" s="11" t="s">
        <v>127</v>
      </c>
      <c r="B77" s="13"/>
      <c r="C77" s="14"/>
      <c r="D77" s="129" t="s">
        <v>70</v>
      </c>
      <c r="E77" s="141"/>
      <c r="F77" s="104"/>
      <c r="G77" s="104"/>
      <c r="H77" s="34"/>
      <c r="I77" s="60"/>
    </row>
    <row r="78" spans="1:9" s="8" customFormat="1" ht="12.75" customHeight="1">
      <c r="A78" s="11" t="s">
        <v>30</v>
      </c>
      <c r="B78" s="26"/>
      <c r="C78" s="27" t="s">
        <v>71</v>
      </c>
      <c r="D78" s="28"/>
      <c r="E78" s="141"/>
      <c r="F78" s="104"/>
      <c r="G78" s="104"/>
      <c r="H78" s="34"/>
      <c r="I78" s="60"/>
    </row>
    <row r="79" spans="1:9" s="8" customFormat="1" ht="12.75" customHeight="1">
      <c r="A79" s="11" t="s">
        <v>32</v>
      </c>
      <c r="B79" s="18"/>
      <c r="C79" s="20" t="s">
        <v>111</v>
      </c>
      <c r="D79" s="21"/>
      <c r="E79" s="145"/>
      <c r="F79" s="104"/>
      <c r="G79" s="104"/>
      <c r="H79" s="34"/>
      <c r="I79" s="60"/>
    </row>
    <row r="80" spans="1:9" s="8" customFormat="1" ht="12.75" customHeight="1">
      <c r="A80" s="11" t="s">
        <v>34</v>
      </c>
      <c r="B80" s="13"/>
      <c r="C80" s="20" t="s">
        <v>72</v>
      </c>
      <c r="D80" s="129"/>
      <c r="E80" s="145"/>
      <c r="F80" s="104">
        <v>9739.81</v>
      </c>
      <c r="G80" s="104">
        <v>5712.61</v>
      </c>
      <c r="H80" s="34"/>
      <c r="I80" s="60"/>
    </row>
    <row r="81" spans="1:9" s="8" customFormat="1" ht="12.75" customHeight="1">
      <c r="A81" s="11" t="s">
        <v>35</v>
      </c>
      <c r="B81" s="13"/>
      <c r="C81" s="20" t="s">
        <v>73</v>
      </c>
      <c r="D81" s="129"/>
      <c r="E81" s="145"/>
      <c r="F81" s="104">
        <v>64202.559999999998</v>
      </c>
      <c r="G81" s="104"/>
      <c r="H81" s="34"/>
      <c r="I81" s="60"/>
    </row>
    <row r="82" spans="1:9" s="8" customFormat="1" ht="12.75" customHeight="1">
      <c r="A82" s="11" t="s">
        <v>125</v>
      </c>
      <c r="B82" s="13"/>
      <c r="C82" s="20" t="s">
        <v>91</v>
      </c>
      <c r="D82" s="129"/>
      <c r="E82" s="145"/>
      <c r="F82" s="104">
        <v>51226.8</v>
      </c>
      <c r="G82" s="104">
        <v>52197.07</v>
      </c>
      <c r="H82" s="34"/>
      <c r="I82" s="60"/>
    </row>
    <row r="83" spans="1:9" s="8" customFormat="1" ht="12.75" customHeight="1">
      <c r="A83" s="11" t="s">
        <v>128</v>
      </c>
      <c r="B83" s="13"/>
      <c r="C83" s="20" t="s">
        <v>74</v>
      </c>
      <c r="D83" s="129"/>
      <c r="E83" s="144"/>
      <c r="F83" s="104">
        <v>1796.4</v>
      </c>
      <c r="G83" s="104">
        <v>1726.55</v>
      </c>
      <c r="H83" s="34"/>
      <c r="I83" s="60"/>
    </row>
    <row r="84" spans="1:9" s="8" customFormat="1" ht="12.75" customHeight="1">
      <c r="A84" s="3" t="s">
        <v>75</v>
      </c>
      <c r="B84" s="151" t="s">
        <v>76</v>
      </c>
      <c r="C84" s="152"/>
      <c r="D84" s="153"/>
      <c r="E84" s="144" t="s">
        <v>143</v>
      </c>
      <c r="F84" s="105">
        <f>SUM(F85,F86,F89,F90)</f>
        <v>1279</v>
      </c>
      <c r="G84" s="105">
        <f>SUM(G85,G86,G89,G90)</f>
        <v>483.16</v>
      </c>
      <c r="H84" s="34"/>
      <c r="I84" s="61"/>
    </row>
    <row r="85" spans="1:9" s="8" customFormat="1" ht="12.75" customHeight="1">
      <c r="A85" s="29" t="s">
        <v>9</v>
      </c>
      <c r="B85" s="4" t="s">
        <v>86</v>
      </c>
      <c r="C85" s="13"/>
      <c r="D85" s="130"/>
      <c r="E85" s="144"/>
      <c r="F85" s="104"/>
      <c r="G85" s="104"/>
      <c r="H85" s="34"/>
      <c r="I85" s="60"/>
    </row>
    <row r="86" spans="1:9" s="8" customFormat="1" ht="12.75" customHeight="1">
      <c r="A86" s="29" t="s">
        <v>16</v>
      </c>
      <c r="B86" s="22" t="s">
        <v>77</v>
      </c>
      <c r="C86" s="23"/>
      <c r="D86" s="39"/>
      <c r="E86" s="29"/>
      <c r="F86" s="104">
        <f>SUM(F87,F88)</f>
        <v>0</v>
      </c>
      <c r="G86" s="104">
        <f>SUM(G87,G88)</f>
        <v>0</v>
      </c>
      <c r="H86" s="34"/>
      <c r="I86" s="60"/>
    </row>
    <row r="87" spans="1:9" s="8" customFormat="1" ht="12.75" customHeight="1">
      <c r="A87" s="11" t="s">
        <v>18</v>
      </c>
      <c r="B87" s="13"/>
      <c r="C87" s="20" t="s">
        <v>78</v>
      </c>
      <c r="D87" s="129"/>
      <c r="E87" s="29"/>
      <c r="F87" s="104"/>
      <c r="G87" s="104"/>
      <c r="H87" s="34"/>
      <c r="I87" s="60"/>
    </row>
    <row r="88" spans="1:9" s="8" customFormat="1" ht="12.75" customHeight="1">
      <c r="A88" s="11" t="s">
        <v>20</v>
      </c>
      <c r="B88" s="13"/>
      <c r="C88" s="20" t="s">
        <v>79</v>
      </c>
      <c r="D88" s="129"/>
      <c r="E88" s="29"/>
      <c r="F88" s="104"/>
      <c r="G88" s="104"/>
      <c r="H88" s="34"/>
      <c r="I88" s="60"/>
    </row>
    <row r="89" spans="1:9" s="8" customFormat="1" ht="12.75" customHeight="1">
      <c r="A89" s="29" t="s">
        <v>36</v>
      </c>
      <c r="B89" s="14" t="s">
        <v>108</v>
      </c>
      <c r="C89" s="14"/>
      <c r="D89" s="15"/>
      <c r="E89" s="29"/>
      <c r="F89" s="104"/>
      <c r="G89" s="104"/>
      <c r="H89" s="34"/>
      <c r="I89" s="60"/>
    </row>
    <row r="90" spans="1:9" s="8" customFormat="1" ht="12.75" customHeight="1">
      <c r="A90" s="143" t="s">
        <v>44</v>
      </c>
      <c r="B90" s="30" t="s">
        <v>80</v>
      </c>
      <c r="C90" s="31"/>
      <c r="D90" s="32"/>
      <c r="E90" s="29"/>
      <c r="F90" s="104">
        <v>1279</v>
      </c>
      <c r="G90" s="104">
        <v>483.16</v>
      </c>
      <c r="H90" s="34"/>
      <c r="I90" s="60"/>
    </row>
    <row r="91" spans="1:9" s="8" customFormat="1" ht="12.75" customHeight="1">
      <c r="A91" s="11" t="s">
        <v>119</v>
      </c>
      <c r="B91" s="17"/>
      <c r="C91" s="20" t="s">
        <v>105</v>
      </c>
      <c r="D91" s="154"/>
      <c r="E91" s="141"/>
      <c r="F91" s="104">
        <v>795.84</v>
      </c>
      <c r="G91" s="104">
        <v>1552.18</v>
      </c>
      <c r="H91" s="34"/>
      <c r="I91" s="60"/>
    </row>
    <row r="92" spans="1:9" s="8" customFormat="1" ht="12.75" customHeight="1">
      <c r="A92" s="11" t="s">
        <v>120</v>
      </c>
      <c r="B92" s="17"/>
      <c r="C92" s="20" t="s">
        <v>106</v>
      </c>
      <c r="D92" s="154"/>
      <c r="E92" s="141"/>
      <c r="F92" s="104">
        <v>483.16</v>
      </c>
      <c r="G92" s="104">
        <v>-1069.02</v>
      </c>
      <c r="H92" s="34"/>
      <c r="I92" s="60"/>
    </row>
    <row r="93" spans="1:9" s="8" customFormat="1" ht="12.75" customHeight="1">
      <c r="A93" s="3" t="s">
        <v>87</v>
      </c>
      <c r="B93" s="151" t="s">
        <v>88</v>
      </c>
      <c r="C93" s="153"/>
      <c r="D93" s="153"/>
      <c r="E93" s="141"/>
      <c r="F93" s="105"/>
      <c r="G93" s="105"/>
      <c r="H93" s="34"/>
      <c r="I93" s="61"/>
    </row>
    <row r="94" spans="1:9" s="8" customFormat="1" ht="25.5" customHeight="1">
      <c r="A94" s="3"/>
      <c r="B94" s="186" t="s">
        <v>121</v>
      </c>
      <c r="C94" s="187"/>
      <c r="D94" s="185"/>
      <c r="E94" s="29"/>
      <c r="F94" s="126">
        <f>SUM(F59,F64,F84,F93)</f>
        <v>1101183.6100000001</v>
      </c>
      <c r="G94" s="126">
        <f>SUM(G59,G64,G84,G93)</f>
        <v>1051797.8</v>
      </c>
      <c r="H94" s="34"/>
      <c r="I94" s="60"/>
    </row>
    <row r="95" spans="1:9" s="8" customFormat="1">
      <c r="A95" s="155"/>
      <c r="B95" s="131"/>
      <c r="C95" s="131"/>
      <c r="D95" s="131"/>
      <c r="E95" s="131"/>
      <c r="F95" s="156"/>
      <c r="G95" s="157"/>
      <c r="H95" s="34"/>
      <c r="I95" s="19"/>
    </row>
    <row r="96" spans="1:9" s="8" customFormat="1" ht="12.75" customHeight="1">
      <c r="A96" s="189" t="s">
        <v>273</v>
      </c>
      <c r="B96" s="190"/>
      <c r="C96" s="190"/>
      <c r="D96" s="190"/>
      <c r="E96" s="53"/>
      <c r="F96" s="193" t="s">
        <v>228</v>
      </c>
      <c r="G96" s="166"/>
      <c r="I96" s="19"/>
    </row>
    <row r="97" spans="1:9" s="8" customFormat="1" ht="12.75" customHeight="1">
      <c r="A97" s="188" t="s">
        <v>130</v>
      </c>
      <c r="B97" s="188"/>
      <c r="C97" s="188"/>
      <c r="D97" s="188"/>
      <c r="E97" s="19" t="s">
        <v>131</v>
      </c>
      <c r="F97" s="165" t="s">
        <v>112</v>
      </c>
      <c r="G97" s="165"/>
      <c r="I97" s="19"/>
    </row>
    <row r="98" spans="1:9" s="8" customFormat="1">
      <c r="A98" s="6"/>
      <c r="B98" s="6"/>
      <c r="C98" s="6"/>
      <c r="D98" s="6"/>
      <c r="E98" s="6"/>
      <c r="F98" s="6"/>
      <c r="G98" s="6"/>
      <c r="I98" s="19"/>
    </row>
    <row r="99" spans="1:9" s="8" customFormat="1" ht="12.75" customHeight="1">
      <c r="A99" s="192" t="s">
        <v>134</v>
      </c>
      <c r="B99" s="192"/>
      <c r="C99" s="192"/>
      <c r="D99" s="192"/>
      <c r="E99" s="54"/>
      <c r="F99" s="176" t="s">
        <v>135</v>
      </c>
      <c r="G99" s="176"/>
      <c r="I99" s="19"/>
    </row>
    <row r="100" spans="1:9" s="8" customFormat="1" ht="12.75" customHeight="1">
      <c r="A100" s="191" t="s">
        <v>132</v>
      </c>
      <c r="B100" s="191"/>
      <c r="C100" s="191"/>
      <c r="D100" s="191"/>
      <c r="E100" s="34" t="s">
        <v>131</v>
      </c>
      <c r="F100" s="175" t="s">
        <v>112</v>
      </c>
      <c r="G100" s="175"/>
      <c r="I100" s="19"/>
    </row>
    <row r="101" spans="1:9" s="8" customFormat="1">
      <c r="A101" s="42"/>
      <c r="B101" s="42"/>
      <c r="C101" s="42"/>
      <c r="D101" s="42"/>
      <c r="E101" s="43"/>
      <c r="F101" s="6"/>
      <c r="G101" s="55"/>
      <c r="I101" s="19"/>
    </row>
    <row r="102" spans="1:9" s="8" customFormat="1">
      <c r="A102" s="42"/>
      <c r="B102" s="42"/>
      <c r="C102" s="42"/>
      <c r="D102" s="42"/>
      <c r="E102" s="43"/>
      <c r="F102" s="55"/>
      <c r="G102" s="6"/>
      <c r="I102" s="19"/>
    </row>
    <row r="103" spans="1:9" s="8" customFormat="1" ht="13.2" customHeight="1">
      <c r="E103" s="19"/>
      <c r="F103" s="56">
        <f>F94-F58</f>
        <v>0</v>
      </c>
      <c r="G103" s="56"/>
      <c r="H103" s="52"/>
      <c r="I103" s="19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1.1417322834645669" right="0.35433070866141736" top="0.27559055118110237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6"/>
  <sheetViews>
    <sheetView topLeftCell="A13" workbookViewId="0">
      <selection activeCell="A14" sqref="A14:I14"/>
    </sheetView>
  </sheetViews>
  <sheetFormatPr defaultRowHeight="13.2"/>
  <cols>
    <col min="2" max="2" width="0.109375" customWidth="1"/>
    <col min="6" max="6" width="21.33203125" customWidth="1"/>
    <col min="8" max="8" width="12.77734375" customWidth="1"/>
    <col min="9" max="9" width="13.33203125" customWidth="1"/>
    <col min="11" max="11" width="10.33203125" customWidth="1"/>
    <col min="12" max="12" width="10.44140625" customWidth="1"/>
  </cols>
  <sheetData>
    <row r="1" spans="1:9">
      <c r="A1" s="106"/>
      <c r="B1" s="106"/>
      <c r="C1" s="106"/>
      <c r="D1" s="106"/>
      <c r="E1" s="106"/>
      <c r="F1" s="106"/>
      <c r="G1" s="63"/>
      <c r="H1" s="63"/>
      <c r="I1" s="106"/>
    </row>
    <row r="2" spans="1:9">
      <c r="A2" s="106"/>
      <c r="B2" s="106"/>
      <c r="C2" s="106"/>
      <c r="D2" s="107"/>
      <c r="E2" s="106"/>
      <c r="F2" s="106"/>
      <c r="G2" s="108" t="s">
        <v>144</v>
      </c>
      <c r="H2" s="108"/>
      <c r="I2" s="108"/>
    </row>
    <row r="3" spans="1:9">
      <c r="A3" s="106"/>
      <c r="B3" s="106"/>
      <c r="C3" s="106"/>
      <c r="D3" s="106"/>
      <c r="E3" s="106"/>
      <c r="F3" s="106"/>
      <c r="G3" s="108" t="s">
        <v>113</v>
      </c>
      <c r="H3" s="108"/>
      <c r="I3" s="108"/>
    </row>
    <row r="4" spans="1:9">
      <c r="A4" s="106"/>
      <c r="B4" s="106"/>
      <c r="C4" s="106"/>
      <c r="D4" s="106"/>
      <c r="E4" s="106"/>
      <c r="F4" s="106"/>
      <c r="G4" s="106"/>
      <c r="H4" s="106"/>
      <c r="I4" s="106"/>
    </row>
    <row r="5" spans="1:9">
      <c r="A5" s="196" t="s">
        <v>145</v>
      </c>
      <c r="B5" s="195"/>
      <c r="C5" s="195"/>
      <c r="D5" s="195"/>
      <c r="E5" s="195"/>
      <c r="F5" s="195"/>
      <c r="G5" s="195"/>
      <c r="H5" s="195"/>
      <c r="I5" s="195"/>
    </row>
    <row r="6" spans="1:9">
      <c r="A6" s="197" t="s">
        <v>146</v>
      </c>
      <c r="B6" s="195"/>
      <c r="C6" s="195"/>
      <c r="D6" s="195"/>
      <c r="E6" s="195"/>
      <c r="F6" s="195"/>
      <c r="G6" s="195"/>
      <c r="H6" s="195"/>
      <c r="I6" s="195"/>
    </row>
    <row r="7" spans="1:9">
      <c r="A7" s="198" t="s">
        <v>133</v>
      </c>
      <c r="B7" s="199"/>
      <c r="C7" s="199"/>
      <c r="D7" s="199"/>
      <c r="E7" s="199"/>
      <c r="F7" s="199"/>
      <c r="G7" s="199"/>
      <c r="H7" s="199"/>
      <c r="I7" s="199"/>
    </row>
    <row r="8" spans="1:9">
      <c r="A8" s="194" t="s">
        <v>147</v>
      </c>
      <c r="B8" s="195"/>
      <c r="C8" s="195"/>
      <c r="D8" s="195"/>
      <c r="E8" s="195"/>
      <c r="F8" s="195"/>
      <c r="G8" s="195"/>
      <c r="H8" s="195"/>
      <c r="I8" s="195"/>
    </row>
    <row r="9" spans="1:9">
      <c r="A9" s="194" t="s">
        <v>148</v>
      </c>
      <c r="B9" s="195"/>
      <c r="C9" s="195"/>
      <c r="D9" s="195"/>
      <c r="E9" s="195"/>
      <c r="F9" s="195"/>
      <c r="G9" s="195"/>
      <c r="H9" s="195"/>
      <c r="I9" s="195"/>
    </row>
    <row r="10" spans="1:9">
      <c r="A10" s="194" t="s">
        <v>149</v>
      </c>
      <c r="B10" s="195"/>
      <c r="C10" s="195"/>
      <c r="D10" s="195"/>
      <c r="E10" s="195"/>
      <c r="F10" s="195"/>
      <c r="G10" s="195"/>
      <c r="H10" s="195"/>
      <c r="I10" s="195"/>
    </row>
    <row r="11" spans="1:9">
      <c r="A11" s="194" t="s">
        <v>150</v>
      </c>
      <c r="B11" s="195"/>
      <c r="C11" s="195"/>
      <c r="D11" s="195"/>
      <c r="E11" s="195"/>
      <c r="F11" s="195"/>
      <c r="G11" s="195"/>
      <c r="H11" s="195"/>
      <c r="I11" s="195"/>
    </row>
    <row r="12" spans="1:9">
      <c r="A12" s="201"/>
      <c r="B12" s="195"/>
      <c r="C12" s="195"/>
      <c r="D12" s="195"/>
      <c r="E12" s="195"/>
      <c r="F12" s="195"/>
      <c r="G12" s="195"/>
      <c r="H12" s="195"/>
      <c r="I12" s="195"/>
    </row>
    <row r="13" spans="1:9">
      <c r="A13" s="202" t="s">
        <v>151</v>
      </c>
      <c r="B13" s="203"/>
      <c r="C13" s="203"/>
      <c r="D13" s="203"/>
      <c r="E13" s="203"/>
      <c r="F13" s="203"/>
      <c r="G13" s="203"/>
      <c r="H13" s="203"/>
      <c r="I13" s="203"/>
    </row>
    <row r="14" spans="1:9">
      <c r="A14" s="194"/>
      <c r="B14" s="195"/>
      <c r="C14" s="195"/>
      <c r="D14" s="195"/>
      <c r="E14" s="195"/>
      <c r="F14" s="195"/>
      <c r="G14" s="195"/>
      <c r="H14" s="195"/>
      <c r="I14" s="195"/>
    </row>
    <row r="15" spans="1:9">
      <c r="A15" s="202" t="s">
        <v>275</v>
      </c>
      <c r="B15" s="203"/>
      <c r="C15" s="203"/>
      <c r="D15" s="203"/>
      <c r="E15" s="203"/>
      <c r="F15" s="203"/>
      <c r="G15" s="203"/>
      <c r="H15" s="203"/>
      <c r="I15" s="203"/>
    </row>
    <row r="16" spans="1:9">
      <c r="A16" s="109"/>
      <c r="B16" s="106"/>
      <c r="C16" s="106"/>
      <c r="D16" s="106"/>
      <c r="E16" s="106"/>
      <c r="F16" s="106"/>
      <c r="G16" s="106"/>
      <c r="H16" s="106"/>
      <c r="I16" s="106"/>
    </row>
    <row r="17" spans="1:9">
      <c r="A17" s="204" t="s">
        <v>277</v>
      </c>
      <c r="B17" s="195"/>
      <c r="C17" s="195"/>
      <c r="D17" s="195"/>
      <c r="E17" s="195"/>
      <c r="F17" s="195"/>
      <c r="G17" s="195"/>
      <c r="H17" s="195"/>
      <c r="I17" s="195"/>
    </row>
    <row r="18" spans="1:9">
      <c r="A18" s="194" t="s">
        <v>1</v>
      </c>
      <c r="B18" s="195"/>
      <c r="C18" s="195"/>
      <c r="D18" s="195"/>
      <c r="E18" s="195"/>
      <c r="F18" s="195"/>
      <c r="G18" s="195"/>
      <c r="H18" s="195"/>
      <c r="I18" s="195"/>
    </row>
    <row r="19" spans="1:9">
      <c r="A19" s="205" t="s">
        <v>274</v>
      </c>
      <c r="B19" s="195"/>
      <c r="C19" s="195"/>
      <c r="D19" s="195"/>
      <c r="E19" s="195"/>
      <c r="F19" s="195"/>
      <c r="G19" s="195"/>
      <c r="H19" s="195"/>
      <c r="I19" s="195"/>
    </row>
    <row r="20" spans="1:9" ht="39.6">
      <c r="A20" s="206" t="s">
        <v>2</v>
      </c>
      <c r="B20" s="206"/>
      <c r="C20" s="206" t="s">
        <v>3</v>
      </c>
      <c r="D20" s="207"/>
      <c r="E20" s="207"/>
      <c r="F20" s="207"/>
      <c r="G20" s="110" t="s">
        <v>152</v>
      </c>
      <c r="H20" s="110" t="s">
        <v>153</v>
      </c>
      <c r="I20" s="110" t="s">
        <v>154</v>
      </c>
    </row>
    <row r="21" spans="1:9">
      <c r="A21" s="111" t="s">
        <v>7</v>
      </c>
      <c r="B21" s="112" t="s">
        <v>155</v>
      </c>
      <c r="C21" s="208" t="s">
        <v>155</v>
      </c>
      <c r="D21" s="209"/>
      <c r="E21" s="209"/>
      <c r="F21" s="209"/>
      <c r="G21" s="113" t="s">
        <v>156</v>
      </c>
      <c r="H21" s="105">
        <f>SUM(H22,H27,H28)</f>
        <v>435181.50000000006</v>
      </c>
      <c r="I21" s="114">
        <f>SUM(I22,I27,I28)</f>
        <v>449156.78</v>
      </c>
    </row>
    <row r="22" spans="1:9">
      <c r="A22" s="115" t="s">
        <v>9</v>
      </c>
      <c r="B22" s="116" t="s">
        <v>157</v>
      </c>
      <c r="C22" s="200" t="s">
        <v>157</v>
      </c>
      <c r="D22" s="200"/>
      <c r="E22" s="200"/>
      <c r="F22" s="200"/>
      <c r="G22" s="117"/>
      <c r="H22" s="126">
        <f>SUM(H23:H26)</f>
        <v>424789.72000000003</v>
      </c>
      <c r="I22" s="118">
        <f>SUM(I23:I26)</f>
        <v>440151.78</v>
      </c>
    </row>
    <row r="23" spans="1:9">
      <c r="A23" s="115" t="s">
        <v>158</v>
      </c>
      <c r="B23" s="116" t="s">
        <v>60</v>
      </c>
      <c r="C23" s="200" t="s">
        <v>60</v>
      </c>
      <c r="D23" s="200"/>
      <c r="E23" s="200"/>
      <c r="F23" s="200"/>
      <c r="G23" s="117"/>
      <c r="H23" s="104">
        <v>26599.45</v>
      </c>
      <c r="I23" s="51">
        <v>34332.61</v>
      </c>
    </row>
    <row r="24" spans="1:9">
      <c r="A24" s="115" t="s">
        <v>159</v>
      </c>
      <c r="B24" s="119" t="s">
        <v>160</v>
      </c>
      <c r="C24" s="210" t="s">
        <v>160</v>
      </c>
      <c r="D24" s="210"/>
      <c r="E24" s="210"/>
      <c r="F24" s="210"/>
      <c r="G24" s="117"/>
      <c r="H24" s="104">
        <v>372943.23</v>
      </c>
      <c r="I24" s="51">
        <v>377362.53</v>
      </c>
    </row>
    <row r="25" spans="1:9">
      <c r="A25" s="115" t="s">
        <v>161</v>
      </c>
      <c r="B25" s="116" t="s">
        <v>162</v>
      </c>
      <c r="C25" s="210" t="s">
        <v>162</v>
      </c>
      <c r="D25" s="210"/>
      <c r="E25" s="210"/>
      <c r="F25" s="210"/>
      <c r="G25" s="117"/>
      <c r="H25" s="104">
        <v>20437.400000000001</v>
      </c>
      <c r="I25" s="51">
        <v>15136.21</v>
      </c>
    </row>
    <row r="26" spans="1:9">
      <c r="A26" s="115" t="s">
        <v>163</v>
      </c>
      <c r="B26" s="119" t="s">
        <v>164</v>
      </c>
      <c r="C26" s="210" t="s">
        <v>164</v>
      </c>
      <c r="D26" s="210"/>
      <c r="E26" s="210"/>
      <c r="F26" s="210"/>
      <c r="G26" s="117"/>
      <c r="H26" s="104">
        <v>4809.6400000000003</v>
      </c>
      <c r="I26" s="51">
        <v>13320.43</v>
      </c>
    </row>
    <row r="27" spans="1:9">
      <c r="A27" s="115" t="s">
        <v>16</v>
      </c>
      <c r="B27" s="116" t="s">
        <v>165</v>
      </c>
      <c r="C27" s="210" t="s">
        <v>165</v>
      </c>
      <c r="D27" s="210"/>
      <c r="E27" s="210"/>
      <c r="F27" s="210"/>
      <c r="G27" s="117"/>
      <c r="H27" s="126"/>
      <c r="I27" s="120"/>
    </row>
    <row r="28" spans="1:9">
      <c r="A28" s="115" t="s">
        <v>36</v>
      </c>
      <c r="B28" s="116" t="s">
        <v>166</v>
      </c>
      <c r="C28" s="210" t="s">
        <v>166</v>
      </c>
      <c r="D28" s="210"/>
      <c r="E28" s="210"/>
      <c r="F28" s="210"/>
      <c r="G28" s="117"/>
      <c r="H28" s="126">
        <f>SUM(H29)+SUM(H30)</f>
        <v>10391.780000000001</v>
      </c>
      <c r="I28" s="118">
        <f>SUM(I29)+SUM(I30)</f>
        <v>9005</v>
      </c>
    </row>
    <row r="29" spans="1:9">
      <c r="A29" s="115" t="s">
        <v>167</v>
      </c>
      <c r="B29" s="119" t="s">
        <v>168</v>
      </c>
      <c r="C29" s="210" t="s">
        <v>168</v>
      </c>
      <c r="D29" s="210"/>
      <c r="E29" s="210"/>
      <c r="F29" s="210"/>
      <c r="G29" s="117"/>
      <c r="H29" s="104">
        <v>10391.780000000001</v>
      </c>
      <c r="I29" s="51">
        <v>9005</v>
      </c>
    </row>
    <row r="30" spans="1:9">
      <c r="A30" s="115" t="s">
        <v>169</v>
      </c>
      <c r="B30" s="119" t="s">
        <v>170</v>
      </c>
      <c r="C30" s="210" t="s">
        <v>170</v>
      </c>
      <c r="D30" s="210"/>
      <c r="E30" s="210"/>
      <c r="F30" s="210"/>
      <c r="G30" s="117"/>
      <c r="H30" s="104"/>
      <c r="I30" s="51"/>
    </row>
    <row r="31" spans="1:9">
      <c r="A31" s="111" t="s">
        <v>45</v>
      </c>
      <c r="B31" s="112" t="s">
        <v>171</v>
      </c>
      <c r="C31" s="208" t="s">
        <v>171</v>
      </c>
      <c r="D31" s="208"/>
      <c r="E31" s="208"/>
      <c r="F31" s="208"/>
      <c r="G31" s="113" t="s">
        <v>172</v>
      </c>
      <c r="H31" s="114">
        <f>SUM(H32:H45)</f>
        <v>434724.50999999995</v>
      </c>
      <c r="I31" s="114">
        <f>SUM(I32:I45)</f>
        <v>447440.45</v>
      </c>
    </row>
    <row r="32" spans="1:9">
      <c r="A32" s="115" t="s">
        <v>9</v>
      </c>
      <c r="B32" s="116" t="s">
        <v>173</v>
      </c>
      <c r="C32" s="210" t="s">
        <v>174</v>
      </c>
      <c r="D32" s="211"/>
      <c r="E32" s="211"/>
      <c r="F32" s="211"/>
      <c r="G32" s="117"/>
      <c r="H32" s="51">
        <v>347110.97</v>
      </c>
      <c r="I32" s="51">
        <v>354389.02</v>
      </c>
    </row>
    <row r="33" spans="1:9">
      <c r="A33" s="115" t="s">
        <v>16</v>
      </c>
      <c r="B33" s="116" t="s">
        <v>175</v>
      </c>
      <c r="C33" s="210" t="s">
        <v>176</v>
      </c>
      <c r="D33" s="211"/>
      <c r="E33" s="211"/>
      <c r="F33" s="211"/>
      <c r="G33" s="117"/>
      <c r="H33" s="51">
        <v>15569.24</v>
      </c>
      <c r="I33" s="51">
        <v>14523.57</v>
      </c>
    </row>
    <row r="34" spans="1:9">
      <c r="A34" s="115" t="s">
        <v>36</v>
      </c>
      <c r="B34" s="116" t="s">
        <v>177</v>
      </c>
      <c r="C34" s="210" t="s">
        <v>178</v>
      </c>
      <c r="D34" s="211"/>
      <c r="E34" s="211"/>
      <c r="F34" s="211"/>
      <c r="G34" s="117"/>
      <c r="H34" s="51">
        <v>10647.73</v>
      </c>
      <c r="I34" s="51">
        <v>13098.06</v>
      </c>
    </row>
    <row r="35" spans="1:9">
      <c r="A35" s="115" t="s">
        <v>44</v>
      </c>
      <c r="B35" s="116" t="s">
        <v>179</v>
      </c>
      <c r="C35" s="200" t="s">
        <v>180</v>
      </c>
      <c r="D35" s="211"/>
      <c r="E35" s="211"/>
      <c r="F35" s="211"/>
      <c r="G35" s="117"/>
      <c r="H35" s="51">
        <v>70</v>
      </c>
      <c r="I35" s="51">
        <v>232.29</v>
      </c>
    </row>
    <row r="36" spans="1:9">
      <c r="A36" s="115" t="s">
        <v>55</v>
      </c>
      <c r="B36" s="116" t="s">
        <v>181</v>
      </c>
      <c r="C36" s="200" t="s">
        <v>182</v>
      </c>
      <c r="D36" s="211"/>
      <c r="E36" s="211"/>
      <c r="F36" s="211"/>
      <c r="G36" s="117"/>
      <c r="H36" s="51">
        <v>10912.43</v>
      </c>
      <c r="I36" s="51">
        <v>10669.33</v>
      </c>
    </row>
    <row r="37" spans="1:9">
      <c r="A37" s="115" t="s">
        <v>183</v>
      </c>
      <c r="B37" s="116" t="s">
        <v>184</v>
      </c>
      <c r="C37" s="200" t="s">
        <v>185</v>
      </c>
      <c r="D37" s="211"/>
      <c r="E37" s="211"/>
      <c r="F37" s="211"/>
      <c r="G37" s="117"/>
      <c r="H37" s="51">
        <v>700</v>
      </c>
      <c r="I37" s="51">
        <v>479.48</v>
      </c>
    </row>
    <row r="38" spans="1:9">
      <c r="A38" s="115" t="s">
        <v>186</v>
      </c>
      <c r="B38" s="116" t="s">
        <v>187</v>
      </c>
      <c r="C38" s="200" t="s">
        <v>188</v>
      </c>
      <c r="D38" s="211"/>
      <c r="E38" s="211"/>
      <c r="F38" s="211"/>
      <c r="G38" s="117"/>
      <c r="H38" s="51">
        <v>665.5</v>
      </c>
      <c r="I38" s="51">
        <v>2102.39</v>
      </c>
    </row>
    <row r="39" spans="1:9">
      <c r="A39" s="115" t="s">
        <v>189</v>
      </c>
      <c r="B39" s="116" t="s">
        <v>190</v>
      </c>
      <c r="C39" s="210" t="s">
        <v>190</v>
      </c>
      <c r="D39" s="211"/>
      <c r="E39" s="211"/>
      <c r="F39" s="211"/>
      <c r="G39" s="117"/>
      <c r="H39" s="51"/>
      <c r="I39" s="51"/>
    </row>
    <row r="40" spans="1:9">
      <c r="A40" s="115" t="s">
        <v>191</v>
      </c>
      <c r="B40" s="116" t="s">
        <v>192</v>
      </c>
      <c r="C40" s="200" t="s">
        <v>192</v>
      </c>
      <c r="D40" s="211"/>
      <c r="E40" s="211"/>
      <c r="F40" s="211"/>
      <c r="G40" s="117"/>
      <c r="H40" s="51">
        <v>17677.21</v>
      </c>
      <c r="I40" s="51">
        <v>28291.31</v>
      </c>
    </row>
    <row r="41" spans="1:9">
      <c r="A41" s="115" t="s">
        <v>193</v>
      </c>
      <c r="B41" s="116" t="s">
        <v>194</v>
      </c>
      <c r="C41" s="210" t="s">
        <v>195</v>
      </c>
      <c r="D41" s="207"/>
      <c r="E41" s="207"/>
      <c r="F41" s="207"/>
      <c r="G41" s="117"/>
      <c r="H41" s="51"/>
      <c r="I41" s="51"/>
    </row>
    <row r="42" spans="1:9">
      <c r="A42" s="115" t="s">
        <v>196</v>
      </c>
      <c r="B42" s="116" t="s">
        <v>197</v>
      </c>
      <c r="C42" s="210" t="s">
        <v>198</v>
      </c>
      <c r="D42" s="211"/>
      <c r="E42" s="211"/>
      <c r="F42" s="211"/>
      <c r="G42" s="117"/>
      <c r="H42" s="51">
        <v>1200</v>
      </c>
      <c r="I42" s="51">
        <v>1200</v>
      </c>
    </row>
    <row r="43" spans="1:9">
      <c r="A43" s="115" t="s">
        <v>199</v>
      </c>
      <c r="B43" s="116" t="s">
        <v>200</v>
      </c>
      <c r="C43" s="210" t="s">
        <v>201</v>
      </c>
      <c r="D43" s="211"/>
      <c r="E43" s="211"/>
      <c r="F43" s="211"/>
      <c r="G43" s="117"/>
      <c r="H43" s="51"/>
      <c r="I43" s="51"/>
    </row>
    <row r="44" spans="1:9">
      <c r="A44" s="115" t="s">
        <v>202</v>
      </c>
      <c r="B44" s="116" t="s">
        <v>203</v>
      </c>
      <c r="C44" s="210" t="s">
        <v>204</v>
      </c>
      <c r="D44" s="211"/>
      <c r="E44" s="211"/>
      <c r="F44" s="211"/>
      <c r="G44" s="117"/>
      <c r="H44" s="51">
        <v>30171.43</v>
      </c>
      <c r="I44" s="51">
        <v>22455</v>
      </c>
    </row>
    <row r="45" spans="1:9">
      <c r="A45" s="115" t="s">
        <v>205</v>
      </c>
      <c r="B45" s="116" t="s">
        <v>206</v>
      </c>
      <c r="C45" s="215" t="s">
        <v>207</v>
      </c>
      <c r="D45" s="216"/>
      <c r="E45" s="216"/>
      <c r="F45" s="217"/>
      <c r="G45" s="117"/>
      <c r="H45" s="51"/>
      <c r="I45" s="51"/>
    </row>
    <row r="46" spans="1:9">
      <c r="A46" s="112" t="s">
        <v>47</v>
      </c>
      <c r="B46" s="121" t="s">
        <v>208</v>
      </c>
      <c r="C46" s="212" t="s">
        <v>208</v>
      </c>
      <c r="D46" s="213"/>
      <c r="E46" s="213"/>
      <c r="F46" s="214"/>
      <c r="G46" s="113"/>
      <c r="H46" s="114">
        <f>H21-H31</f>
        <v>456.9900000001071</v>
      </c>
      <c r="I46" s="114">
        <f>I21-I31</f>
        <v>1716.3300000000163</v>
      </c>
    </row>
    <row r="47" spans="1:9">
      <c r="A47" s="134" t="s">
        <v>58</v>
      </c>
      <c r="B47" s="134" t="s">
        <v>209</v>
      </c>
      <c r="C47" s="218" t="s">
        <v>209</v>
      </c>
      <c r="D47" s="219"/>
      <c r="E47" s="219"/>
      <c r="F47" s="220"/>
      <c r="G47" s="135"/>
      <c r="H47" s="105">
        <f>IF(TYPE(H48)=1,H48,0)-IF(TYPE(H49)=1,H49,0)-IF(TYPE(H50)=1,H50,0)</f>
        <v>338.82000000000153</v>
      </c>
      <c r="I47" s="105">
        <f>IF(TYPE(I48)=1,I48,0)-IF(TYPE(I49)=1,I49,0)-IF(TYPE(I50)=1,I50,0)</f>
        <v>0</v>
      </c>
    </row>
    <row r="48" spans="1:9">
      <c r="A48" s="136" t="s">
        <v>210</v>
      </c>
      <c r="B48" s="4" t="s">
        <v>211</v>
      </c>
      <c r="C48" s="221" t="s">
        <v>212</v>
      </c>
      <c r="D48" s="222"/>
      <c r="E48" s="222"/>
      <c r="F48" s="223"/>
      <c r="G48" s="137"/>
      <c r="H48" s="126">
        <v>11241.12</v>
      </c>
      <c r="I48" s="104">
        <v>1239.56</v>
      </c>
    </row>
    <row r="49" spans="1:9">
      <c r="A49" s="136" t="s">
        <v>16</v>
      </c>
      <c r="B49" s="4" t="s">
        <v>213</v>
      </c>
      <c r="C49" s="221" t="s">
        <v>213</v>
      </c>
      <c r="D49" s="222"/>
      <c r="E49" s="222"/>
      <c r="F49" s="223"/>
      <c r="G49" s="137"/>
      <c r="H49" s="104"/>
      <c r="I49" s="104"/>
    </row>
    <row r="50" spans="1:9">
      <c r="A50" s="136" t="s">
        <v>214</v>
      </c>
      <c r="B50" s="4" t="s">
        <v>215</v>
      </c>
      <c r="C50" s="221" t="s">
        <v>216</v>
      </c>
      <c r="D50" s="222"/>
      <c r="E50" s="222"/>
      <c r="F50" s="223"/>
      <c r="G50" s="137"/>
      <c r="H50" s="104">
        <v>10902.3</v>
      </c>
      <c r="I50" s="104">
        <v>1239.56</v>
      </c>
    </row>
    <row r="51" spans="1:9">
      <c r="A51" s="112" t="s">
        <v>63</v>
      </c>
      <c r="B51" s="121" t="s">
        <v>217</v>
      </c>
      <c r="C51" s="212" t="s">
        <v>217</v>
      </c>
      <c r="D51" s="213"/>
      <c r="E51" s="213"/>
      <c r="F51" s="214"/>
      <c r="G51" s="122"/>
      <c r="H51" s="51"/>
      <c r="I51" s="51"/>
    </row>
    <row r="52" spans="1:9">
      <c r="A52" s="112" t="s">
        <v>75</v>
      </c>
      <c r="B52" s="121" t="s">
        <v>218</v>
      </c>
      <c r="C52" s="224" t="s">
        <v>218</v>
      </c>
      <c r="D52" s="225"/>
      <c r="E52" s="225"/>
      <c r="F52" s="226"/>
      <c r="G52" s="122"/>
      <c r="H52" s="51"/>
      <c r="I52" s="51"/>
    </row>
    <row r="53" spans="1:9">
      <c r="A53" s="112" t="s">
        <v>87</v>
      </c>
      <c r="B53" s="121" t="s">
        <v>219</v>
      </c>
      <c r="C53" s="212" t="s">
        <v>219</v>
      </c>
      <c r="D53" s="213"/>
      <c r="E53" s="213"/>
      <c r="F53" s="214"/>
      <c r="G53" s="122"/>
      <c r="H53" s="51"/>
      <c r="I53" s="51"/>
    </row>
    <row r="54" spans="1:9">
      <c r="A54" s="112" t="s">
        <v>220</v>
      </c>
      <c r="B54" s="112" t="s">
        <v>221</v>
      </c>
      <c r="C54" s="227" t="s">
        <v>221</v>
      </c>
      <c r="D54" s="225"/>
      <c r="E54" s="225"/>
      <c r="F54" s="226"/>
      <c r="G54" s="122"/>
      <c r="H54" s="114">
        <f>SUM(H46,H47,H51,H52,H53)</f>
        <v>795.81000000010863</v>
      </c>
      <c r="I54" s="114">
        <f>SUM(I46,I47,I51,I52,I53)</f>
        <v>1716.3300000000163</v>
      </c>
    </row>
    <row r="55" spans="1:9">
      <c r="A55" s="112" t="s">
        <v>9</v>
      </c>
      <c r="B55" s="112" t="s">
        <v>222</v>
      </c>
      <c r="C55" s="228" t="s">
        <v>222</v>
      </c>
      <c r="D55" s="213"/>
      <c r="E55" s="213"/>
      <c r="F55" s="214"/>
      <c r="G55" s="122"/>
      <c r="H55" s="51"/>
      <c r="I55" s="51"/>
    </row>
    <row r="56" spans="1:9">
      <c r="A56" s="112" t="s">
        <v>223</v>
      </c>
      <c r="B56" s="121" t="s">
        <v>224</v>
      </c>
      <c r="C56" s="212" t="s">
        <v>224</v>
      </c>
      <c r="D56" s="213"/>
      <c r="E56" s="213"/>
      <c r="F56" s="214"/>
      <c r="G56" s="122"/>
      <c r="H56" s="114">
        <f>SUM(H54,H55)</f>
        <v>795.81000000010863</v>
      </c>
      <c r="I56" s="114">
        <f>SUM(I54,I55)</f>
        <v>1716.3300000000163</v>
      </c>
    </row>
    <row r="57" spans="1:9">
      <c r="A57" s="119" t="s">
        <v>9</v>
      </c>
      <c r="B57" s="116" t="s">
        <v>225</v>
      </c>
      <c r="C57" s="215" t="s">
        <v>225</v>
      </c>
      <c r="D57" s="216"/>
      <c r="E57" s="216"/>
      <c r="F57" s="217"/>
      <c r="G57" s="123"/>
      <c r="H57" s="118"/>
      <c r="I57" s="118"/>
    </row>
    <row r="58" spans="1:9">
      <c r="A58" s="119" t="s">
        <v>16</v>
      </c>
      <c r="B58" s="116" t="s">
        <v>226</v>
      </c>
      <c r="C58" s="215" t="s">
        <v>226</v>
      </c>
      <c r="D58" s="216"/>
      <c r="E58" s="216"/>
      <c r="F58" s="217"/>
      <c r="G58" s="123"/>
      <c r="H58" s="118"/>
      <c r="I58" s="118"/>
    </row>
    <row r="59" spans="1:9">
      <c r="A59" s="65"/>
      <c r="B59" s="65"/>
      <c r="C59" s="65"/>
      <c r="D59" s="65"/>
      <c r="E59" s="106"/>
      <c r="F59" s="106"/>
      <c r="G59" s="124"/>
      <c r="H59" s="124"/>
      <c r="I59" s="124"/>
    </row>
    <row r="60" spans="1:9">
      <c r="A60" s="231" t="s">
        <v>227</v>
      </c>
      <c r="B60" s="231"/>
      <c r="C60" s="231"/>
      <c r="D60" s="231"/>
      <c r="E60" s="231"/>
      <c r="F60" s="231"/>
      <c r="G60" s="125"/>
      <c r="H60" s="232" t="s">
        <v>228</v>
      </c>
      <c r="I60" s="232"/>
    </row>
    <row r="61" spans="1:9">
      <c r="A61" s="233" t="s">
        <v>229</v>
      </c>
      <c r="B61" s="233"/>
      <c r="C61" s="233"/>
      <c r="D61" s="233"/>
      <c r="E61" s="233"/>
      <c r="F61" s="233"/>
      <c r="G61" s="66" t="s">
        <v>131</v>
      </c>
      <c r="H61" s="234" t="s">
        <v>112</v>
      </c>
      <c r="I61" s="234"/>
    </row>
    <row r="62" spans="1:9">
      <c r="A62" s="102"/>
      <c r="B62" s="102"/>
      <c r="C62" s="102"/>
      <c r="D62" s="102"/>
      <c r="E62" s="102"/>
      <c r="F62" s="102"/>
      <c r="G62" s="102"/>
      <c r="H62" s="103"/>
      <c r="I62" s="103"/>
    </row>
    <row r="63" spans="1:9">
      <c r="A63" s="235" t="s">
        <v>134</v>
      </c>
      <c r="B63" s="235"/>
      <c r="C63" s="235"/>
      <c r="D63" s="235"/>
      <c r="E63" s="235"/>
      <c r="F63" s="235"/>
      <c r="G63" s="28"/>
      <c r="H63" s="236" t="s">
        <v>135</v>
      </c>
      <c r="I63" s="236"/>
    </row>
    <row r="64" spans="1:9">
      <c r="A64" s="229" t="s">
        <v>230</v>
      </c>
      <c r="B64" s="229"/>
      <c r="C64" s="229"/>
      <c r="D64" s="229"/>
      <c r="E64" s="229"/>
      <c r="F64" s="229"/>
      <c r="G64" s="67" t="s">
        <v>231</v>
      </c>
      <c r="H64" s="230" t="s">
        <v>112</v>
      </c>
      <c r="I64" s="230"/>
    </row>
    <row r="65" spans="1:9">
      <c r="A65" s="106"/>
      <c r="B65" s="106"/>
      <c r="C65" s="106"/>
      <c r="D65" s="106"/>
      <c r="E65" s="106"/>
      <c r="F65" s="106"/>
      <c r="G65" s="106"/>
      <c r="H65" s="106"/>
      <c r="I65" s="106"/>
    </row>
    <row r="66" spans="1:9">
      <c r="A66" s="62"/>
      <c r="B66" s="62"/>
      <c r="C66" s="62"/>
      <c r="D66" s="62"/>
      <c r="E66" s="62"/>
      <c r="F66" s="62"/>
      <c r="G66" s="62"/>
      <c r="H66" s="62"/>
      <c r="I66" s="62"/>
    </row>
  </sheetData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A10:I10"/>
    <mergeCell ref="A5:I5"/>
    <mergeCell ref="A6:I6"/>
    <mergeCell ref="A7:I7"/>
    <mergeCell ref="A8:I8"/>
    <mergeCell ref="A9:I9"/>
  </mergeCells>
  <pageMargins left="0.70866141732283472" right="0.70866141732283472" top="0.74803149606299213" bottom="0.15748031496062992" header="0.31496062992125984" footer="0.31496062992125984"/>
  <pageSetup paperSize="9" scale="90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7"/>
  <sheetViews>
    <sheetView tabSelected="1" topLeftCell="A16" workbookViewId="0">
      <selection activeCell="M27" sqref="M27"/>
    </sheetView>
  </sheetViews>
  <sheetFormatPr defaultRowHeight="13.2"/>
  <cols>
    <col min="1" max="1" width="5.5546875" customWidth="1"/>
    <col min="2" max="2" width="22.88671875" customWidth="1"/>
    <col min="3" max="3" width="13.6640625" customWidth="1"/>
    <col min="4" max="4" width="14.33203125" customWidth="1"/>
    <col min="5" max="5" width="11" customWidth="1"/>
    <col min="6" max="6" width="14.21875" customWidth="1"/>
    <col min="9" max="9" width="11.44140625" customWidth="1"/>
    <col min="13" max="13" width="11.5546875" customWidth="1"/>
  </cols>
  <sheetData>
    <row r="1" spans="1:46" ht="13.8">
      <c r="A1" s="68"/>
      <c r="B1" s="64"/>
      <c r="C1" s="64"/>
      <c r="D1" s="64"/>
      <c r="E1" s="64"/>
      <c r="F1" s="64"/>
      <c r="G1" s="64"/>
      <c r="H1" s="64"/>
      <c r="I1" s="69"/>
      <c r="J1" s="69"/>
      <c r="K1" s="69"/>
      <c r="L1" s="64"/>
      <c r="M1" s="64"/>
    </row>
    <row r="2" spans="1:46" ht="13.8">
      <c r="A2" s="68"/>
      <c r="B2" s="101" t="s">
        <v>232</v>
      </c>
      <c r="C2" s="101"/>
      <c r="D2" s="101"/>
      <c r="E2" s="101"/>
      <c r="F2" s="101"/>
      <c r="G2" s="101"/>
      <c r="H2" s="101"/>
      <c r="I2" s="101" t="s">
        <v>233</v>
      </c>
      <c r="J2" s="101"/>
      <c r="K2" s="101"/>
      <c r="L2" s="101"/>
      <c r="M2" s="101"/>
      <c r="N2" s="100"/>
    </row>
    <row r="3" spans="1:46" ht="13.8">
      <c r="A3" s="68"/>
      <c r="B3" s="64"/>
      <c r="C3" s="64"/>
      <c r="D3" s="64"/>
      <c r="E3" s="64"/>
      <c r="F3" s="64"/>
      <c r="G3" s="64"/>
      <c r="H3" s="64"/>
      <c r="I3" s="64" t="s">
        <v>234</v>
      </c>
      <c r="J3" s="64"/>
      <c r="K3" s="64"/>
      <c r="L3" s="64"/>
      <c r="M3" s="64"/>
    </row>
    <row r="4" spans="1:46" ht="13.8">
      <c r="A4" s="68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46" ht="13.8">
      <c r="A5" s="237" t="s">
        <v>235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6" spans="1:46" ht="13.8">
      <c r="A6" s="237" t="s">
        <v>236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</row>
    <row r="7" spans="1:46" ht="13.8">
      <c r="A7" s="68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46" ht="13.8">
      <c r="A8" s="237" t="s">
        <v>237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</row>
    <row r="9" spans="1:46" ht="13.8">
      <c r="A9" s="68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46">
      <c r="A10" s="239" t="s">
        <v>2</v>
      </c>
      <c r="B10" s="239" t="s">
        <v>238</v>
      </c>
      <c r="C10" s="239" t="s">
        <v>239</v>
      </c>
      <c r="D10" s="239" t="s">
        <v>240</v>
      </c>
      <c r="E10" s="239"/>
      <c r="F10" s="239"/>
      <c r="G10" s="239"/>
      <c r="H10" s="239"/>
      <c r="I10" s="239"/>
      <c r="J10" s="240"/>
      <c r="K10" s="240"/>
      <c r="L10" s="239"/>
      <c r="M10" s="239" t="s">
        <v>241</v>
      </c>
    </row>
    <row r="11" spans="1:46" ht="84" customHeight="1">
      <c r="A11" s="239"/>
      <c r="B11" s="239"/>
      <c r="C11" s="239"/>
      <c r="D11" s="89" t="s">
        <v>269</v>
      </c>
      <c r="E11" s="89" t="s">
        <v>242</v>
      </c>
      <c r="F11" s="89" t="s">
        <v>267</v>
      </c>
      <c r="G11" s="89" t="s">
        <v>243</v>
      </c>
      <c r="H11" s="89" t="s">
        <v>268</v>
      </c>
      <c r="I11" s="90" t="s">
        <v>244</v>
      </c>
      <c r="J11" s="128" t="s">
        <v>245</v>
      </c>
      <c r="K11" s="91" t="s">
        <v>246</v>
      </c>
      <c r="L11" s="92" t="s">
        <v>247</v>
      </c>
      <c r="M11" s="239"/>
      <c r="P11" s="73"/>
      <c r="Q11" s="74"/>
      <c r="R11" s="75"/>
      <c r="S11" s="75"/>
      <c r="T11" s="75"/>
      <c r="U11" s="75"/>
      <c r="V11" s="75"/>
      <c r="W11" s="75"/>
      <c r="X11" s="75"/>
      <c r="Y11" s="76"/>
      <c r="Z11" s="76"/>
      <c r="AA11" s="76"/>
      <c r="AB11" s="75"/>
      <c r="AC11" s="75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</row>
    <row r="12" spans="1:46" ht="13.8">
      <c r="A12" s="70">
        <v>1</v>
      </c>
      <c r="B12" s="70">
        <v>2</v>
      </c>
      <c r="C12" s="70">
        <v>3</v>
      </c>
      <c r="D12" s="70">
        <v>4</v>
      </c>
      <c r="E12" s="70">
        <v>5</v>
      </c>
      <c r="F12" s="70">
        <v>6</v>
      </c>
      <c r="G12" s="70">
        <v>7</v>
      </c>
      <c r="H12" s="70">
        <v>8</v>
      </c>
      <c r="I12" s="70">
        <v>9</v>
      </c>
      <c r="J12" s="70">
        <v>10</v>
      </c>
      <c r="K12" s="71" t="s">
        <v>248</v>
      </c>
      <c r="L12" s="70">
        <v>12</v>
      </c>
      <c r="M12" s="70">
        <v>13</v>
      </c>
      <c r="P12" s="73"/>
      <c r="Q12" s="74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</row>
    <row r="13" spans="1:46" ht="65.400000000000006" customHeight="1">
      <c r="A13" s="91" t="s">
        <v>249</v>
      </c>
      <c r="B13" s="93" t="s">
        <v>250</v>
      </c>
      <c r="C13" s="94">
        <f t="shared" ref="C13:L13" si="0">SUM(C14:C15)</f>
        <v>13193.859999999999</v>
      </c>
      <c r="D13" s="94">
        <f t="shared" si="0"/>
        <v>20292.189999999999</v>
      </c>
      <c r="E13" s="94">
        <f t="shared" si="0"/>
        <v>0</v>
      </c>
      <c r="F13" s="94">
        <f t="shared" si="0"/>
        <v>0</v>
      </c>
      <c r="G13" s="94">
        <f t="shared" si="0"/>
        <v>0</v>
      </c>
      <c r="H13" s="94">
        <f t="shared" si="0"/>
        <v>0</v>
      </c>
      <c r="I13" s="94">
        <f t="shared" si="0"/>
        <v>-26599.45</v>
      </c>
      <c r="J13" s="94">
        <f t="shared" si="0"/>
        <v>0</v>
      </c>
      <c r="K13" s="94">
        <f t="shared" si="0"/>
        <v>0</v>
      </c>
      <c r="L13" s="94">
        <f t="shared" si="0"/>
        <v>3609.41</v>
      </c>
      <c r="M13" s="94">
        <f t="shared" ref="M13:M25" si="1">SUM(C13:L13)</f>
        <v>10496.009999999995</v>
      </c>
      <c r="N13" s="127"/>
      <c r="P13" s="73"/>
      <c r="Q13" s="74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</row>
    <row r="14" spans="1:46" ht="13.8" customHeight="1">
      <c r="A14" s="132" t="s">
        <v>251</v>
      </c>
      <c r="B14" s="95" t="s">
        <v>252</v>
      </c>
      <c r="C14" s="96">
        <v>10727.05</v>
      </c>
      <c r="D14" s="96"/>
      <c r="E14" s="96">
        <v>6397.49</v>
      </c>
      <c r="F14" s="96"/>
      <c r="G14" s="96"/>
      <c r="H14" s="96"/>
      <c r="I14" s="96">
        <v>-6124.71</v>
      </c>
      <c r="J14" s="96"/>
      <c r="K14" s="96"/>
      <c r="L14" s="96"/>
      <c r="M14" s="94">
        <f t="shared" si="1"/>
        <v>10999.830000000002</v>
      </c>
      <c r="N14" s="127"/>
      <c r="P14" s="73"/>
      <c r="Q14" s="74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</row>
    <row r="15" spans="1:46" ht="13.2" customHeight="1">
      <c r="A15" s="132" t="s">
        <v>253</v>
      </c>
      <c r="B15" s="95" t="s">
        <v>254</v>
      </c>
      <c r="C15" s="96">
        <v>2466.81</v>
      </c>
      <c r="D15" s="96">
        <v>20292.189999999999</v>
      </c>
      <c r="E15" s="96">
        <v>-6397.49</v>
      </c>
      <c r="F15" s="96"/>
      <c r="G15" s="96"/>
      <c r="H15" s="96"/>
      <c r="I15" s="96">
        <v>-20474.740000000002</v>
      </c>
      <c r="J15" s="96"/>
      <c r="K15" s="96"/>
      <c r="L15" s="96">
        <v>3609.41</v>
      </c>
      <c r="M15" s="94">
        <f t="shared" si="1"/>
        <v>-503.82000000000153</v>
      </c>
      <c r="N15" s="127"/>
      <c r="P15" s="73"/>
      <c r="Q15" s="241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</row>
    <row r="16" spans="1:46" ht="75.599999999999994" customHeight="1">
      <c r="A16" s="91" t="s">
        <v>255</v>
      </c>
      <c r="B16" s="93" t="s">
        <v>256</v>
      </c>
      <c r="C16" s="94">
        <f t="shared" ref="C16:L16" si="2">SUM(C17:C18)</f>
        <v>762678.9</v>
      </c>
      <c r="D16" s="94">
        <f t="shared" si="2"/>
        <v>298431.19</v>
      </c>
      <c r="E16" s="94">
        <f t="shared" si="2"/>
        <v>0</v>
      </c>
      <c r="F16" s="94">
        <f t="shared" si="2"/>
        <v>0</v>
      </c>
      <c r="G16" s="94">
        <f t="shared" si="2"/>
        <v>0</v>
      </c>
      <c r="H16" s="94">
        <f t="shared" si="2"/>
        <v>0</v>
      </c>
      <c r="I16" s="94">
        <f t="shared" si="2"/>
        <v>-309936.21999999997</v>
      </c>
      <c r="J16" s="94">
        <f t="shared" si="2"/>
        <v>0</v>
      </c>
      <c r="K16" s="94">
        <f t="shared" si="2"/>
        <v>0</v>
      </c>
      <c r="L16" s="94">
        <f t="shared" si="2"/>
        <v>0</v>
      </c>
      <c r="M16" s="94">
        <f t="shared" si="1"/>
        <v>751173.87000000011</v>
      </c>
      <c r="N16" s="127"/>
      <c r="P16" s="73"/>
      <c r="Q16" s="241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</row>
    <row r="17" spans="1:46" ht="17.399999999999999" customHeight="1">
      <c r="A17" s="132" t="s">
        <v>270</v>
      </c>
      <c r="B17" s="95" t="s">
        <v>252</v>
      </c>
      <c r="C17" s="96">
        <v>762678.9</v>
      </c>
      <c r="D17" s="96">
        <v>7850.38</v>
      </c>
      <c r="E17" s="96"/>
      <c r="F17" s="96"/>
      <c r="G17" s="96"/>
      <c r="H17" s="96"/>
      <c r="I17" s="96">
        <v>-19355.41</v>
      </c>
      <c r="J17" s="96"/>
      <c r="K17" s="96"/>
      <c r="L17" s="96"/>
      <c r="M17" s="94">
        <f t="shared" si="1"/>
        <v>751173.87</v>
      </c>
      <c r="N17" s="127"/>
      <c r="P17" s="73"/>
      <c r="Q17" s="74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</row>
    <row r="18" spans="1:46" ht="16.8" customHeight="1">
      <c r="A18" s="132" t="s">
        <v>271</v>
      </c>
      <c r="B18" s="95" t="s">
        <v>254</v>
      </c>
      <c r="C18" s="96"/>
      <c r="D18" s="96">
        <v>290580.81</v>
      </c>
      <c r="E18" s="96"/>
      <c r="F18" s="96"/>
      <c r="G18" s="96"/>
      <c r="H18" s="96"/>
      <c r="I18" s="96">
        <v>-290580.81</v>
      </c>
      <c r="J18" s="96"/>
      <c r="K18" s="96"/>
      <c r="L18" s="96"/>
      <c r="M18" s="94">
        <f t="shared" si="1"/>
        <v>0</v>
      </c>
      <c r="N18" s="127"/>
      <c r="P18" s="73"/>
      <c r="Q18" s="241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</row>
    <row r="19" spans="1:46" ht="97.2" customHeight="1">
      <c r="A19" s="91" t="s">
        <v>257</v>
      </c>
      <c r="B19" s="93" t="s">
        <v>258</v>
      </c>
      <c r="C19" s="94">
        <f t="shared" ref="C19:L19" si="3">SUM(C20:C21)</f>
        <v>207246.28</v>
      </c>
      <c r="D19" s="94">
        <f t="shared" si="3"/>
        <v>14075.43</v>
      </c>
      <c r="E19" s="94">
        <f t="shared" si="3"/>
        <v>0</v>
      </c>
      <c r="F19" s="94">
        <f t="shared" si="3"/>
        <v>0</v>
      </c>
      <c r="G19" s="94">
        <f t="shared" si="3"/>
        <v>0</v>
      </c>
      <c r="H19" s="94">
        <f t="shared" si="3"/>
        <v>0</v>
      </c>
      <c r="I19" s="94">
        <f t="shared" si="3"/>
        <v>-20437.400000000001</v>
      </c>
      <c r="J19" s="94">
        <f>SUM(J20:J21)</f>
        <v>0</v>
      </c>
      <c r="K19" s="94">
        <f t="shared" si="3"/>
        <v>0</v>
      </c>
      <c r="L19" s="94">
        <f t="shared" si="3"/>
        <v>2390.84</v>
      </c>
      <c r="M19" s="94">
        <f t="shared" si="1"/>
        <v>203275.15</v>
      </c>
      <c r="N19" s="127"/>
      <c r="P19" s="73"/>
      <c r="Q19" s="74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</row>
    <row r="20" spans="1:46" ht="16.2" customHeight="1">
      <c r="A20" s="132" t="s">
        <v>259</v>
      </c>
      <c r="B20" s="95" t="s">
        <v>252</v>
      </c>
      <c r="C20" s="96">
        <v>207022.43</v>
      </c>
      <c r="D20" s="96"/>
      <c r="E20" s="96"/>
      <c r="F20" s="96"/>
      <c r="G20" s="96"/>
      <c r="H20" s="96"/>
      <c r="I20" s="96">
        <v>-4058.58</v>
      </c>
      <c r="J20" s="96"/>
      <c r="K20" s="96"/>
      <c r="L20" s="96"/>
      <c r="M20" s="94">
        <f t="shared" si="1"/>
        <v>202963.85</v>
      </c>
      <c r="N20" s="127"/>
      <c r="P20" s="7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</row>
    <row r="21" spans="1:46" ht="20.399999999999999" customHeight="1">
      <c r="A21" s="132" t="s">
        <v>272</v>
      </c>
      <c r="B21" s="95" t="s">
        <v>254</v>
      </c>
      <c r="C21" s="96">
        <v>223.85</v>
      </c>
      <c r="D21" s="96">
        <v>14075.43</v>
      </c>
      <c r="E21" s="96"/>
      <c r="F21" s="96"/>
      <c r="G21" s="96"/>
      <c r="H21" s="96"/>
      <c r="I21" s="96">
        <v>-16378.82</v>
      </c>
      <c r="J21" s="96"/>
      <c r="K21" s="96"/>
      <c r="L21" s="96">
        <v>2390.84</v>
      </c>
      <c r="M21" s="94">
        <f t="shared" si="1"/>
        <v>311.30000000000109</v>
      </c>
      <c r="N21" s="127"/>
      <c r="P21" s="73"/>
      <c r="Q21" s="243"/>
      <c r="R21" s="243"/>
      <c r="S21" s="243"/>
      <c r="T21" s="77"/>
      <c r="U21" s="77"/>
      <c r="V21" s="77"/>
      <c r="W21" s="77"/>
      <c r="X21" s="77"/>
      <c r="Y21" s="77"/>
      <c r="Z21" s="77"/>
      <c r="AA21" s="78"/>
      <c r="AB21" s="78"/>
      <c r="AC21" s="24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</row>
    <row r="22" spans="1:46">
      <c r="A22" s="91" t="s">
        <v>260</v>
      </c>
      <c r="B22" s="93" t="s">
        <v>261</v>
      </c>
      <c r="C22" s="94">
        <f t="shared" ref="C22:K22" si="4">SUM(C23:C24)</f>
        <v>8559.369999999999</v>
      </c>
      <c r="D22" s="94">
        <f t="shared" si="4"/>
        <v>0</v>
      </c>
      <c r="E22" s="94">
        <f>SUM(E23:E24)</f>
        <v>0</v>
      </c>
      <c r="F22" s="94">
        <f t="shared" si="4"/>
        <v>4244.28</v>
      </c>
      <c r="G22" s="94">
        <f t="shared" si="4"/>
        <v>0</v>
      </c>
      <c r="H22" s="94">
        <f t="shared" si="4"/>
        <v>0</v>
      </c>
      <c r="I22" s="94">
        <f t="shared" si="4"/>
        <v>-4809.6399999999994</v>
      </c>
      <c r="J22" s="94">
        <f>SUM(J23:J24)</f>
        <v>0</v>
      </c>
      <c r="K22" s="94">
        <f t="shared" si="4"/>
        <v>0</v>
      </c>
      <c r="L22" s="94"/>
      <c r="M22" s="94">
        <f t="shared" si="1"/>
        <v>7994.0099999999984</v>
      </c>
      <c r="N22" s="127"/>
      <c r="P22" s="73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80"/>
      <c r="AB22" s="79"/>
      <c r="AC22" s="79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</row>
    <row r="23" spans="1:46" ht="13.8">
      <c r="A23" s="132" t="s">
        <v>262</v>
      </c>
      <c r="B23" s="95" t="s">
        <v>252</v>
      </c>
      <c r="C23" s="96">
        <v>291.20999999999998</v>
      </c>
      <c r="D23" s="96"/>
      <c r="E23" s="96">
        <v>2558.5100000000002</v>
      </c>
      <c r="F23" s="96">
        <v>4244.28</v>
      </c>
      <c r="G23" s="96"/>
      <c r="H23" s="96"/>
      <c r="I23" s="96">
        <v>-4584.3999999999996</v>
      </c>
      <c r="J23" s="96"/>
      <c r="K23" s="96"/>
      <c r="L23" s="96"/>
      <c r="M23" s="94">
        <f t="shared" si="1"/>
        <v>2509.6000000000004</v>
      </c>
      <c r="N23" s="127"/>
      <c r="P23" s="73"/>
      <c r="Q23" s="77"/>
      <c r="R23" s="81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</row>
    <row r="24" spans="1:46" ht="13.8">
      <c r="A24" s="132" t="s">
        <v>263</v>
      </c>
      <c r="B24" s="95" t="s">
        <v>254</v>
      </c>
      <c r="C24" s="96">
        <v>8268.16</v>
      </c>
      <c r="D24" s="96"/>
      <c r="E24" s="96">
        <v>-2558.5100000000002</v>
      </c>
      <c r="F24" s="96"/>
      <c r="G24" s="96"/>
      <c r="H24" s="96"/>
      <c r="I24" s="96">
        <v>-225.24</v>
      </c>
      <c r="J24" s="96"/>
      <c r="K24" s="96"/>
      <c r="L24" s="96"/>
      <c r="M24" s="94">
        <f t="shared" si="1"/>
        <v>5484.41</v>
      </c>
      <c r="N24" s="127"/>
      <c r="P24" s="73"/>
      <c r="Q24" s="83"/>
      <c r="R24" s="84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2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</row>
    <row r="25" spans="1:46" ht="13.8">
      <c r="A25" s="91" t="s">
        <v>264</v>
      </c>
      <c r="B25" s="93" t="s">
        <v>265</v>
      </c>
      <c r="C25" s="97">
        <f t="shared" ref="C25:L25" si="5">SUM(C13,C16,C19,C22)</f>
        <v>991678.41</v>
      </c>
      <c r="D25" s="97">
        <f t="shared" si="5"/>
        <v>332798.81</v>
      </c>
      <c r="E25" s="97">
        <f t="shared" si="5"/>
        <v>0</v>
      </c>
      <c r="F25" s="97">
        <f t="shared" si="5"/>
        <v>4244.28</v>
      </c>
      <c r="G25" s="97">
        <f t="shared" si="5"/>
        <v>0</v>
      </c>
      <c r="H25" s="97">
        <f t="shared" si="5"/>
        <v>0</v>
      </c>
      <c r="I25" s="97">
        <f t="shared" si="5"/>
        <v>-361782.71</v>
      </c>
      <c r="J25" s="97">
        <f t="shared" si="5"/>
        <v>0</v>
      </c>
      <c r="K25" s="97">
        <f t="shared" si="5"/>
        <v>0</v>
      </c>
      <c r="L25" s="97">
        <f t="shared" si="5"/>
        <v>6000.25</v>
      </c>
      <c r="M25" s="97">
        <f t="shared" si="1"/>
        <v>972939.04</v>
      </c>
      <c r="N25" s="127"/>
      <c r="P25" s="73"/>
      <c r="Q25" s="83"/>
      <c r="R25" s="84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2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</row>
    <row r="26" spans="1:46" ht="13.8">
      <c r="A26" s="133" t="s">
        <v>266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127"/>
      <c r="P26" s="73"/>
      <c r="Q26" s="77"/>
      <c r="R26" s="81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</row>
    <row r="27" spans="1:46" ht="13.8">
      <c r="A27" s="99"/>
      <c r="B27" s="99"/>
      <c r="C27" s="99"/>
      <c r="D27" s="99"/>
      <c r="E27" s="99"/>
      <c r="F27" s="100"/>
      <c r="G27" s="100"/>
      <c r="H27" s="100"/>
      <c r="I27" s="100"/>
      <c r="J27" s="100"/>
      <c r="K27" s="100"/>
      <c r="L27" s="100"/>
      <c r="M27" s="100"/>
      <c r="P27" s="73"/>
      <c r="Q27" s="83"/>
      <c r="R27" s="84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2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</row>
    <row r="28" spans="1:46" ht="13.8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P28" s="73"/>
      <c r="Q28" s="83"/>
      <c r="R28" s="84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2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</row>
    <row r="29" spans="1:46" ht="13.8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P29" s="73"/>
      <c r="Q29" s="77"/>
      <c r="R29" s="81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</row>
    <row r="30" spans="1:46" ht="13.8">
      <c r="P30" s="73"/>
      <c r="Q30" s="83"/>
      <c r="R30" s="84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2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</row>
    <row r="31" spans="1:46" ht="13.8">
      <c r="P31" s="73"/>
      <c r="Q31" s="83"/>
      <c r="R31" s="84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2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</row>
    <row r="32" spans="1:46" ht="13.8">
      <c r="P32" s="73"/>
      <c r="Q32" s="77"/>
      <c r="R32" s="81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</row>
    <row r="33" spans="16:46" ht="13.8">
      <c r="P33" s="73"/>
      <c r="Q33" s="83"/>
      <c r="R33" s="84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2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</row>
    <row r="34" spans="16:46" ht="13.8">
      <c r="P34" s="73"/>
      <c r="Q34" s="83"/>
      <c r="R34" s="84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2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</row>
    <row r="35" spans="16:46" ht="13.8">
      <c r="P35" s="73"/>
      <c r="Q35" s="77"/>
      <c r="R35" s="81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</row>
    <row r="36" spans="16:46" ht="13.8">
      <c r="P36" s="73"/>
      <c r="Q36" s="87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</row>
    <row r="37" spans="16:46">
      <c r="P37" s="73"/>
      <c r="Q37" s="72"/>
      <c r="R37" s="72"/>
      <c r="S37" s="72"/>
      <c r="T37" s="72"/>
      <c r="U37" s="72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</row>
  </sheetData>
  <mergeCells count="16">
    <mergeCell ref="Q15:AC15"/>
    <mergeCell ref="Q16:AC16"/>
    <mergeCell ref="Q18:AC18"/>
    <mergeCell ref="Q20:Q21"/>
    <mergeCell ref="R20:R21"/>
    <mergeCell ref="S20:S21"/>
    <mergeCell ref="T20:AB20"/>
    <mergeCell ref="AC20:AC21"/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70866141732283472" right="0.31496062992125984" top="0" bottom="0" header="0" footer="0"/>
  <pageSetup paperSize="9" scale="85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FBA</vt:lpstr>
      <vt:lpstr>VRA</vt:lpstr>
      <vt:lpstr>FS</vt:lpstr>
      <vt:lpstr>FBA!Print_Titles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2020-08-11T06:31:16Z</cp:lastPrinted>
  <dcterms:created xsi:type="dcterms:W3CDTF">2009-07-20T14:30:53Z</dcterms:created>
  <dcterms:modified xsi:type="dcterms:W3CDTF">2020-08-31T05:40:25Z</dcterms:modified>
</cp:coreProperties>
</file>