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Balansas2021\"/>
    </mc:Choice>
  </mc:AlternateContent>
  <xr:revisionPtr revIDLastSave="0" documentId="13_ncr:1_{78352AAA-B784-411F-ACAF-87243C101A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BA" sheetId="4" r:id="rId1"/>
    <sheet name="VRA" sheetId="5" r:id="rId2"/>
    <sheet name="FS" sheetId="6" r:id="rId3"/>
  </sheets>
  <definedNames>
    <definedName name="_xlnm.Print_Titles" localSheetId="0">FBA!$19:$19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5" l="1"/>
  <c r="G92" i="4"/>
  <c r="F49" i="4" l="1"/>
  <c r="H22" i="5" l="1"/>
  <c r="H21" i="5" s="1"/>
  <c r="L13" i="6" l="1"/>
  <c r="F42" i="4" l="1"/>
  <c r="F41" i="4" s="1"/>
  <c r="M24" i="6" l="1"/>
  <c r="M23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25" i="6"/>
  <c r="K13" i="6"/>
  <c r="K25" i="6" s="1"/>
  <c r="J13" i="6"/>
  <c r="I13" i="6"/>
  <c r="H13" i="6"/>
  <c r="H25" i="6" s="1"/>
  <c r="G13" i="6"/>
  <c r="G25" i="6" s="1"/>
  <c r="F13" i="6"/>
  <c r="F25" i="6" s="1"/>
  <c r="E13" i="6"/>
  <c r="E25" i="6" s="1"/>
  <c r="C13" i="6"/>
  <c r="J25" i="6" l="1"/>
  <c r="I25" i="6"/>
  <c r="M16" i="6"/>
  <c r="M22" i="6"/>
  <c r="M19" i="6"/>
  <c r="D13" i="6"/>
  <c r="D25" i="6" s="1"/>
  <c r="C25" i="6"/>
  <c r="M25" i="6" l="1"/>
  <c r="M13" i="6"/>
  <c r="I47" i="5" l="1"/>
  <c r="H47" i="5"/>
  <c r="I31" i="5"/>
  <c r="I28" i="5"/>
  <c r="H28" i="5"/>
  <c r="I22" i="5"/>
  <c r="I21" i="5" l="1"/>
  <c r="I46" i="5" s="1"/>
  <c r="I54" i="5" s="1"/>
  <c r="I56" i="5" s="1"/>
  <c r="H46" i="5"/>
  <c r="H54" i="5" l="1"/>
  <c r="H56" i="5" s="1"/>
  <c r="G42" i="4"/>
  <c r="G49" i="4"/>
  <c r="G21" i="4"/>
  <c r="G27" i="4"/>
  <c r="F21" i="4"/>
  <c r="F27" i="4"/>
  <c r="G59" i="4"/>
  <c r="G65" i="4"/>
  <c r="G75" i="4"/>
  <c r="G69" i="4" s="1"/>
  <c r="G64" i="4" s="1"/>
  <c r="G86" i="4"/>
  <c r="G84" i="4" s="1"/>
  <c r="F59" i="4"/>
  <c r="F65" i="4"/>
  <c r="F75" i="4"/>
  <c r="F69" i="4" s="1"/>
  <c r="F86" i="4"/>
  <c r="G41" i="4" l="1"/>
  <c r="G20" i="4"/>
  <c r="F20" i="4"/>
  <c r="F58" i="4" s="1"/>
  <c r="G94" i="4"/>
  <c r="F84" i="4"/>
  <c r="F64" i="4"/>
  <c r="G58" i="4" l="1"/>
  <c r="F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 xr:uid="{00000000-0006-0000-0100-000002000000}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 xr:uid="{00000000-0006-0000-0100-000012000000}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2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2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2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2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00000000-0006-0000-02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0000000-0006-0000-02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 xr:uid="{00000000-0006-0000-0200-00000E000000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00000000-0006-0000-0200-00000F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 xr:uid="{00000000-0006-0000-0200-000010000000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00000000-0006-0000-0200-000011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00000000-0006-0000-0200-000012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00000000-0006-0000-0200-000013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00000000-0006-0000-0200-000014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00000000-0006-0000-0200-000015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00000000-0006-0000-0200-000016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00000000-0006-0000-0200-000017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0000000-0006-0000-0200-000018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00000000-0006-0000-0200-000019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00000000-0006-0000-0200-00001A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00000000-0006-0000-0200-00001B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00000000-0006-0000-0200-00001C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000000-0006-0000-0200-00001D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00000000-0006-0000-0200-00001E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00000000-0006-0000-0200-00001F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00000000-0006-0000-0200-000020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00000000-0006-0000-0200-000021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 xr:uid="{00000000-0006-0000-0200-000022000000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00000000-0006-0000-0200-000023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 xr:uid="{00000000-0006-0000-0200-000024000000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00000000-0006-0000-0200-000025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00000000-0006-0000-0200-000026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00000000-0006-0000-0200-000027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00000000-0006-0000-0200-000028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00000000-0006-0000-0200-000029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00000000-0006-0000-0200-00002A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00000000-0006-0000-0200-00002B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00000000-0006-0000-0200-00002C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00000000-0006-0000-0200-00002D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0000000-0006-0000-0200-00002E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00000000-0006-0000-0200-00002F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00000000-0006-0000-0200-000030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00000000-0006-0000-0200-000031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00000000-0006-0000-0200-000032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00000000-0006-0000-0200-000033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00000000-0006-0000-0200-000034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00000000-0006-0000-0200-000035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 xr:uid="{00000000-0006-0000-0200-000036000000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00000000-0006-0000-0200-000037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 xr:uid="{00000000-0006-0000-0200-000038000000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00000000-0006-0000-0200-000039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00000000-0006-0000-0200-00003A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00000000-0006-0000-0200-00003B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00000000-0006-0000-0200-00003C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00000000-0006-0000-0200-00003D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00000000-0006-0000-0200-00003E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00000000-0006-0000-0200-00003F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0000000-0006-0000-0200-000040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00000000-0006-0000-0200-000041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00000000-0006-0000-0200-000042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00000000-0006-0000-0200-000043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00000000-0006-0000-0200-000044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00000000-0006-0000-0200-000045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00000000-0006-0000-0200-000046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00000000-0006-0000-0200-000047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00000000-0006-0000-0200-000048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00000000-0006-0000-0200-000049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 xr:uid="{00000000-0006-0000-0200-00004A000000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00000000-0006-0000-0200-00004B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 xr:uid="{00000000-0006-0000-0200-00004C000000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00000000-0006-0000-0200-00004D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00000000-0006-0000-0200-00004E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00000000-0006-0000-0200-00004F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00000000-0006-0000-0200-000050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<sst xmlns="http://schemas.openxmlformats.org/spreadsheetml/2006/main" count="376" uniqueCount="278">
  <si>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</si>
  <si>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</si>
  <si>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</si>
  <si>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</si>
  <si>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</si>
  <si>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</si>
  <si>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</si>
  <si>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</si>
  <si>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</si>
  <si>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</si>
  <si>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</si>
  <si>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</si>
  <si>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</si>
  <si>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</si>
  <si>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</si>
  <si>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</si>
  <si>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</si>
  <si>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</si>
  <si>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</si>
  <si>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</si>
  <si>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</si>
  <si>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</si>
  <si>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</si>
  <si>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</si>
  <si>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</si>
  <si>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</si>
  <si>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</si>
  <si>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</si>
  <si>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</si>
  <si>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</si>
  <si>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</si>
  <si>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</si>
  <si>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</si>
  <si>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</si>
  <si>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</si>
  <si>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</si>
  <si>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</si>
  <si>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</si>
  <si>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</si>
  <si>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</si>
  <si>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</si>
  <si>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</si>
  <si>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</si>
  <si>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</si>
  <si>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</si>
  <si>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</si>
  <si>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</si>
  <si>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</si>
  <si>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</si>
  <si>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</si>
  <si>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</si>
  <si>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</si>
  <si>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</si>
  <si>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</si>
  <si>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</si>
  <si>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</si>
  <si>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</si>
  <si>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</si>
  <si>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</si>
  <si>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</si>
  <si>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</si>
  <si>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</si>
  <si>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</si>
  <si>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</si>
  <si>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</si>
  <si>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</si>
  <si>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</si>
  <si>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</si>
  <si>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</si>
  <si>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</si>
  <si>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</si>
  <si>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</si>
  <si>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</si>
  <si>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</si>
  <si>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</si>
  <si>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</si>
  <si>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</si>
  <si>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</si>
  <si>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</si>
  <si>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</si>
  <si>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</si>
  <si>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</si>
  <si>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</si>
  <si>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</si>
  <si>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</si>
  <si>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</si>
  <si>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</si>
  <si>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</si>
  <si>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</si>
  <si>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</si>
  <si>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</si>
  <si>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</si>
  <si>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</si>
  <si>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</si>
  <si>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</si>
  <si>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</si>
  <si>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</si>
  <si>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</si>
  <si>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</si>
  <si>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</si>
  <si>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</si>
  <si>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</si>
  <si>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</si>
  <si>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</si>
  <si>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</si>
  <si>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</si>
  <si>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</si>
  <si>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</si>
  <si>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</si>
  <si>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</si>
  <si>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</si>
  <si>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</si>
  <si>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</si>
  <si>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</si>
  <si>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</si>
  <si>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</si>
  <si>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</si>
  <si>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</si>
  <si>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</si>
  <si>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</si>
  <si>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</si>
  <si>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</si>
  <si>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</si>
  <si>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</si>
  <si>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</si>
  <si>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</si>
  <si>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</si>
  <si>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</si>
  <si>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</si>
  <si>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</si>
  <si>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</si>
  <si>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</si>
  <si>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</si>
  <si>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socialinių paslaugų centras</t>
  </si>
  <si>
    <t>Vyr.buhalterė</t>
  </si>
  <si>
    <t>Oksana Kondrotienė</t>
  </si>
  <si>
    <t>P03</t>
  </si>
  <si>
    <t>P04</t>
  </si>
  <si>
    <t>P08</t>
  </si>
  <si>
    <t>P10</t>
  </si>
  <si>
    <t>P12</t>
  </si>
  <si>
    <t>P11</t>
  </si>
  <si>
    <t>P17</t>
  </si>
  <si>
    <t>P18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</si>
  <si>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</si>
  <si>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</si>
  <si>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</si>
  <si>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</si>
  <si>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</si>
  <si>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</si>
  <si>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</si>
  <si>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</si>
  <si>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</si>
  <si>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</si>
  <si>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</si>
  <si>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</si>
  <si>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P21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</si>
  <si>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</si>
  <si>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</si>
  <si>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</si>
  <si>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</si>
  <si>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</si>
  <si>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</si>
  <si>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</si>
  <si>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</si>
  <si>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</si>
  <si>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</si>
  <si>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</si>
  <si>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</si>
  <si>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</si>
  <si>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</si>
  <si>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</si>
  <si>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</si>
  <si>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</si>
  <si>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</si>
  <si>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</si>
  <si>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</si>
  <si>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</si>
  <si>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</si>
  <si>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</si>
  <si>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</si>
  <si>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</si>
  <si>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</si>
  <si>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</si>
  <si>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</si>
  <si>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</si>
  <si>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</si>
  <si>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</si>
  <si>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</si>
  <si>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</si>
  <si>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</si>
  <si>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</si>
  <si>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</si>
  <si>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</si>
  <si>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</si>
  <si>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</si>
  <si>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</si>
  <si>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</si>
  <si>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</si>
  <si>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</si>
  <si>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</si>
  <si>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</si>
  <si>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</si>
  <si>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</si>
  <si>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</si>
  <si>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</si>
  <si>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</si>
  <si>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</si>
  <si>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</si>
  <si>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</si>
  <si>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</si>
  <si>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</si>
  <si>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</si>
  <si>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</si>
  <si>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</si>
  <si>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</si>
  <si>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</si>
  <si>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</si>
  <si>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</si>
  <si>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</si>
  <si>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</si>
  <si>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</si>
  <si>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</si>
  <si>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</si>
  <si>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</si>
  <si>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</si>
  <si>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</si>
  <si>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</si>
  <si>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Viktorija Lygnugarienė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</si>
  <si>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</si>
  <si>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</si>
  <si>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</si>
  <si>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Gargždu socialinių paslaugų centras, 163748481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</si>
  <si>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</si>
  <si>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</si>
  <si>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</si>
  <si>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</si>
  <si>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</si>
  <si>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</si>
  <si>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</si>
  <si>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</si>
  <si>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</si>
  <si>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</si>
  <si>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</si>
  <si>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</si>
  <si>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</si>
  <si>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</si>
  <si>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</si>
  <si>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</si>
  <si>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</si>
  <si>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</si>
  <si>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</si>
  <si>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</si>
  <si>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</si>
  <si>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</si>
  <si>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</si>
  <si>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</si>
  <si>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</si>
  <si>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</si>
  <si>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</si>
  <si>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</si>
  <si>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</si>
  <si>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</si>
  <si>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</si>
  <si>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</si>
  <si>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</si>
  <si>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</si>
  <si>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</si>
  <si>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</si>
  <si>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</si>
  <si>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2.1.</t>
  </si>
  <si>
    <t>2.2.</t>
  </si>
  <si>
    <t>3.2.</t>
  </si>
  <si>
    <t xml:space="preserve">Direktorė </t>
  </si>
  <si>
    <t xml:space="preserve">Pateikimo valiuta ir tikslumas: eurais </t>
  </si>
  <si>
    <t>PAGAL  2021.09.30 D. DUOMENIS</t>
  </si>
  <si>
    <t>2021.11.12 Nr.(4.6.)S-377</t>
  </si>
  <si>
    <t>2021.11.12 Nr.(4.6)S-377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</si>
</sst>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NewRoman,Bold"/>
    </font>
    <font>
      <b/>
      <sz val="10"/>
      <name val="TimesNewRoman,Bold"/>
    </font>
    <font>
      <u/>
      <sz val="10"/>
      <name val="TimesNewRoman,Bold"/>
      <charset val="186"/>
    </font>
    <font>
      <i/>
      <sz val="10"/>
      <name val="TimesNewRoman,Bold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quotePrefix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" fontId="24" fillId="0" borderId="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0" fontId="10" fillId="0" borderId="0" xfId="0" applyFont="1"/>
    <xf numFmtId="2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" fontId="25" fillId="0" borderId="0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Įprastas 2" xfId="1" xr:uid="{6CF1B58A-2B9D-4935-BAED-543732F6C0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46"/>
  <sheetViews>
    <sheetView tabSelected="1" zoomScaleNormal="100" zoomScaleSheetLayoutView="100" workbookViewId="0">
      <selection activeCell="I102" sqref="I102"/>
    </sheetView>
  </sheetViews>
  <sheetFormatPr defaultColWidth="9.109375" defaultRowHeight="13.2"/>
  <cols>
    <col min="1" max="1" width="6.6640625" style="3" customWidth="1"/>
    <col min="2" max="2" width="3.109375" style="4" customWidth="1"/>
    <col min="3" max="3" width="2.6640625" style="4" customWidth="1"/>
    <col min="4" max="4" width="52.109375" style="4" customWidth="1"/>
    <col min="5" max="5" width="7.6640625" style="10" customWidth="1"/>
    <col min="6" max="6" width="11.88671875" style="3" customWidth="1"/>
    <col min="7" max="7" width="12.88671875" style="3" customWidth="1"/>
    <col min="8" max="8" width="5.33203125" style="3" customWidth="1"/>
    <col min="9" max="9" width="11.77734375" style="3" customWidth="1"/>
    <col min="10" max="19" width="9.109375" style="3"/>
    <col min="20" max="20" width="0.109375" style="3" customWidth="1"/>
    <col min="21" max="16384" width="9.109375" style="3"/>
  </cols>
  <sheetData>
    <row r="1" spans="1:8">
      <c r="A1" s="31"/>
      <c r="B1" s="10"/>
      <c r="C1" s="10"/>
      <c r="D1" s="10"/>
      <c r="E1" s="32"/>
      <c r="F1" s="31"/>
      <c r="G1" s="31"/>
    </row>
    <row r="2" spans="1:8">
      <c r="E2" s="177" t="s">
        <v>94</v>
      </c>
      <c r="F2" s="178"/>
      <c r="G2" s="178"/>
    </row>
    <row r="3" spans="1:8">
      <c r="E3" s="179" t="s">
        <v>113</v>
      </c>
      <c r="F3" s="180"/>
      <c r="G3" s="180"/>
    </row>
    <row r="5" spans="1:8">
      <c r="A5" s="184" t="s">
        <v>93</v>
      </c>
      <c r="B5" s="185"/>
      <c r="C5" s="185"/>
      <c r="D5" s="185"/>
      <c r="E5" s="185"/>
      <c r="F5" s="166"/>
      <c r="G5" s="166"/>
    </row>
    <row r="6" spans="1:8">
      <c r="A6" s="186"/>
      <c r="B6" s="186"/>
      <c r="C6" s="186"/>
      <c r="D6" s="186"/>
      <c r="E6" s="186"/>
      <c r="F6" s="186"/>
      <c r="G6" s="186"/>
    </row>
    <row r="7" spans="1:8">
      <c r="A7" s="181" t="s">
        <v>133</v>
      </c>
      <c r="B7" s="182"/>
      <c r="C7" s="182"/>
      <c r="D7" s="182"/>
      <c r="E7" s="182"/>
      <c r="F7" s="183"/>
      <c r="G7" s="183"/>
    </row>
    <row r="8" spans="1:8">
      <c r="A8" s="164" t="s">
        <v>114</v>
      </c>
      <c r="B8" s="165"/>
      <c r="C8" s="165"/>
      <c r="D8" s="165"/>
      <c r="E8" s="165"/>
      <c r="F8" s="166"/>
      <c r="G8" s="166"/>
    </row>
    <row r="9" spans="1:8" ht="12.75" customHeight="1">
      <c r="A9" s="164" t="s">
        <v>110</v>
      </c>
      <c r="B9" s="165"/>
      <c r="C9" s="165"/>
      <c r="D9" s="165"/>
      <c r="E9" s="165"/>
      <c r="F9" s="166"/>
      <c r="G9" s="166"/>
    </row>
    <row r="10" spans="1:8">
      <c r="A10" s="152" t="s">
        <v>115</v>
      </c>
      <c r="B10" s="151"/>
      <c r="C10" s="151"/>
      <c r="D10" s="151"/>
      <c r="E10" s="151"/>
      <c r="F10" s="168"/>
      <c r="G10" s="168"/>
    </row>
    <row r="11" spans="1:8">
      <c r="A11" s="168"/>
      <c r="B11" s="168"/>
      <c r="C11" s="168"/>
      <c r="D11" s="168"/>
      <c r="E11" s="168"/>
      <c r="F11" s="168"/>
      <c r="G11" s="168"/>
    </row>
    <row r="12" spans="1:8">
      <c r="A12" s="167"/>
      <c r="B12" s="166"/>
      <c r="C12" s="166"/>
      <c r="D12" s="166"/>
      <c r="E12" s="166"/>
    </row>
    <row r="13" spans="1:8">
      <c r="A13" s="169" t="s">
        <v>0</v>
      </c>
      <c r="B13" s="170"/>
      <c r="C13" s="170"/>
      <c r="D13" s="170"/>
      <c r="E13" s="170"/>
      <c r="F13" s="171"/>
      <c r="G13" s="171"/>
      <c r="H13" s="140"/>
    </row>
    <row r="14" spans="1:8">
      <c r="A14" s="169" t="s">
        <v>275</v>
      </c>
      <c r="B14" s="170"/>
      <c r="C14" s="170"/>
      <c r="D14" s="170"/>
      <c r="E14" s="170"/>
      <c r="F14" s="171"/>
      <c r="G14" s="171"/>
      <c r="H14" s="140"/>
    </row>
    <row r="15" spans="1:8">
      <c r="A15" s="141"/>
      <c r="B15" s="142"/>
      <c r="C15" s="142"/>
      <c r="D15" s="142"/>
      <c r="E15" s="142"/>
      <c r="F15" s="143"/>
      <c r="G15" s="143"/>
      <c r="H15" s="140"/>
    </row>
    <row r="16" spans="1:8">
      <c r="A16" s="172" t="s">
        <v>276</v>
      </c>
      <c r="B16" s="173"/>
      <c r="C16" s="173"/>
      <c r="D16" s="173"/>
      <c r="E16" s="173"/>
      <c r="F16" s="174"/>
      <c r="G16" s="174"/>
      <c r="H16" s="140"/>
    </row>
    <row r="17" spans="1:61">
      <c r="A17" s="152" t="s">
        <v>1</v>
      </c>
      <c r="B17" s="152"/>
      <c r="C17" s="152"/>
      <c r="D17" s="152"/>
      <c r="E17" s="152"/>
      <c r="F17" s="175"/>
      <c r="G17" s="175"/>
      <c r="H17" s="140"/>
    </row>
    <row r="18" spans="1:61" ht="12.75" customHeight="1">
      <c r="A18" s="141"/>
      <c r="B18" s="135"/>
      <c r="C18" s="135"/>
      <c r="D18" s="176" t="s">
        <v>274</v>
      </c>
      <c r="E18" s="176"/>
      <c r="F18" s="176"/>
      <c r="G18" s="176"/>
      <c r="H18" s="140"/>
    </row>
    <row r="19" spans="1:61" ht="67.5" customHeight="1">
      <c r="A19" s="1" t="s">
        <v>2</v>
      </c>
      <c r="B19" s="161" t="s">
        <v>3</v>
      </c>
      <c r="C19" s="162"/>
      <c r="D19" s="163"/>
      <c r="E19" s="144" t="s">
        <v>4</v>
      </c>
      <c r="F19" s="1" t="s">
        <v>5</v>
      </c>
      <c r="G19" s="1" t="s">
        <v>6</v>
      </c>
      <c r="H19" s="140"/>
    </row>
    <row r="20" spans="1:61" s="4" customFormat="1" ht="12.75" customHeight="1">
      <c r="A20" s="1" t="s">
        <v>7</v>
      </c>
      <c r="B20" s="26" t="s">
        <v>8</v>
      </c>
      <c r="C20" s="8"/>
      <c r="D20" s="27"/>
      <c r="E20" s="5"/>
      <c r="F20" s="80">
        <f>SUM(F21,F27,F38,F39)</f>
        <v>938755.74000000011</v>
      </c>
      <c r="G20" s="80">
        <f>SUM(G21,G27,G38,G39)</f>
        <v>958174.50999999989</v>
      </c>
      <c r="H20" s="14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4" customFormat="1" ht="12.75" customHeight="1">
      <c r="A21" s="20" t="s">
        <v>9</v>
      </c>
      <c r="B21" s="13" t="s">
        <v>96</v>
      </c>
      <c r="C21" s="110"/>
      <c r="D21" s="111"/>
      <c r="E21" s="5" t="s">
        <v>136</v>
      </c>
      <c r="F21" s="79">
        <f>SUM(F22:F26)</f>
        <v>0</v>
      </c>
      <c r="G21" s="79">
        <f>SUM(G22:G26)</f>
        <v>0</v>
      </c>
      <c r="H21" s="14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4" customFormat="1" ht="12.75" customHeight="1">
      <c r="A22" s="5" t="s">
        <v>10</v>
      </c>
      <c r="B22" s="139"/>
      <c r="C22" s="11" t="s">
        <v>11</v>
      </c>
      <c r="D22" s="7"/>
      <c r="E22" s="112"/>
      <c r="F22" s="79"/>
      <c r="G22" s="79"/>
      <c r="H22" s="14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4" customFormat="1" ht="12.75" customHeight="1">
      <c r="A23" s="5" t="s">
        <v>12</v>
      </c>
      <c r="B23" s="139"/>
      <c r="C23" s="11" t="s">
        <v>117</v>
      </c>
      <c r="D23" s="136"/>
      <c r="E23" s="113"/>
      <c r="F23" s="79"/>
      <c r="G23" s="79"/>
      <c r="H23" s="14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4" customFormat="1" ht="12.75" customHeight="1">
      <c r="A24" s="5" t="s">
        <v>13</v>
      </c>
      <c r="B24" s="139"/>
      <c r="C24" s="11" t="s">
        <v>14</v>
      </c>
      <c r="D24" s="136"/>
      <c r="E24" s="113"/>
      <c r="F24" s="79"/>
      <c r="G24" s="79"/>
      <c r="H24" s="14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4" customFormat="1" ht="12.75" customHeight="1">
      <c r="A25" s="5" t="s">
        <v>15</v>
      </c>
      <c r="B25" s="139"/>
      <c r="C25" s="11" t="s">
        <v>122</v>
      </c>
      <c r="D25" s="136"/>
      <c r="E25" s="20"/>
      <c r="F25" s="79"/>
      <c r="G25" s="79"/>
      <c r="H25" s="14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4" customFormat="1" ht="12.75" customHeight="1">
      <c r="A26" s="114" t="s">
        <v>92</v>
      </c>
      <c r="B26" s="139"/>
      <c r="C26" s="6" t="s">
        <v>81</v>
      </c>
      <c r="D26" s="7"/>
      <c r="E26" s="20"/>
      <c r="F26" s="79"/>
      <c r="G26" s="79"/>
      <c r="H26" s="14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4" customFormat="1" ht="12.75" customHeight="1">
      <c r="A27" s="115" t="s">
        <v>16</v>
      </c>
      <c r="B27" s="21" t="s">
        <v>17</v>
      </c>
      <c r="C27" s="22"/>
      <c r="D27" s="23"/>
      <c r="E27" s="20" t="s">
        <v>137</v>
      </c>
      <c r="F27" s="79">
        <f>SUM(F28:F37)</f>
        <v>938755.74000000011</v>
      </c>
      <c r="G27" s="79">
        <f>SUM(G28:G37)</f>
        <v>958174.50999999989</v>
      </c>
      <c r="H27" s="14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4" customFormat="1" ht="12.75" customHeight="1">
      <c r="A28" s="5" t="s">
        <v>18</v>
      </c>
      <c r="B28" s="139"/>
      <c r="C28" s="11" t="s">
        <v>19</v>
      </c>
      <c r="D28" s="136"/>
      <c r="E28" s="113"/>
      <c r="F28" s="79"/>
      <c r="G28" s="79"/>
      <c r="H28" s="14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4" customFormat="1" ht="12.75" customHeight="1">
      <c r="A29" s="5" t="s">
        <v>20</v>
      </c>
      <c r="B29" s="139"/>
      <c r="C29" s="11" t="s">
        <v>21</v>
      </c>
      <c r="D29" s="136"/>
      <c r="E29" s="113"/>
      <c r="F29" s="79">
        <v>920900.79</v>
      </c>
      <c r="G29" s="79">
        <v>934700.24</v>
      </c>
      <c r="H29" s="14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4" customFormat="1" ht="12.75" customHeight="1">
      <c r="A30" s="5" t="s">
        <v>22</v>
      </c>
      <c r="B30" s="139"/>
      <c r="C30" s="11" t="s">
        <v>23</v>
      </c>
      <c r="D30" s="136"/>
      <c r="E30" s="113"/>
      <c r="F30" s="79"/>
      <c r="G30" s="79"/>
      <c r="H30" s="14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4" customFormat="1" ht="12.75" customHeight="1">
      <c r="A31" s="5" t="s">
        <v>24</v>
      </c>
      <c r="B31" s="139"/>
      <c r="C31" s="11" t="s">
        <v>25</v>
      </c>
      <c r="D31" s="136"/>
      <c r="E31" s="113"/>
      <c r="F31" s="79"/>
      <c r="G31" s="79"/>
      <c r="H31" s="14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4" customFormat="1" ht="12.75" customHeight="1">
      <c r="A32" s="5" t="s">
        <v>26</v>
      </c>
      <c r="B32" s="139"/>
      <c r="C32" s="11" t="s">
        <v>27</v>
      </c>
      <c r="D32" s="136"/>
      <c r="E32" s="113"/>
      <c r="F32" s="79">
        <v>2540.91</v>
      </c>
      <c r="G32" s="79">
        <v>3390.69</v>
      </c>
      <c r="H32" s="14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4" customFormat="1" ht="12.75" customHeight="1">
      <c r="A33" s="5" t="s">
        <v>28</v>
      </c>
      <c r="B33" s="139"/>
      <c r="C33" s="11" t="s">
        <v>29</v>
      </c>
      <c r="D33" s="136"/>
      <c r="E33" s="113"/>
      <c r="F33" s="79">
        <v>0</v>
      </c>
      <c r="G33" s="79">
        <v>1071.97</v>
      </c>
      <c r="H33" s="14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4" customFormat="1" ht="12.75" customHeight="1">
      <c r="A34" s="5" t="s">
        <v>30</v>
      </c>
      <c r="B34" s="139"/>
      <c r="C34" s="11" t="s">
        <v>31</v>
      </c>
      <c r="D34" s="136"/>
      <c r="E34" s="113"/>
      <c r="F34" s="79"/>
      <c r="G34" s="79"/>
      <c r="H34" s="14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4" customFormat="1" ht="12.75" customHeight="1">
      <c r="A35" s="5" t="s">
        <v>32</v>
      </c>
      <c r="B35" s="139"/>
      <c r="C35" s="11" t="s">
        <v>33</v>
      </c>
      <c r="D35" s="136"/>
      <c r="E35" s="113"/>
      <c r="F35" s="79">
        <v>1271.25</v>
      </c>
      <c r="G35" s="79">
        <v>2329.11</v>
      </c>
      <c r="H35" s="14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4" customFormat="1" ht="12.75" customHeight="1">
      <c r="A36" s="5" t="s">
        <v>34</v>
      </c>
      <c r="B36" s="139"/>
      <c r="C36" s="11" t="s">
        <v>116</v>
      </c>
      <c r="D36" s="136"/>
      <c r="E36" s="113"/>
      <c r="F36" s="79">
        <v>14042.79</v>
      </c>
      <c r="G36" s="79">
        <v>16682.5</v>
      </c>
      <c r="H36" s="14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4" customFormat="1" ht="12.75" customHeight="1">
      <c r="A37" s="5" t="s">
        <v>35</v>
      </c>
      <c r="B37" s="139"/>
      <c r="C37" s="11" t="s">
        <v>124</v>
      </c>
      <c r="D37" s="136"/>
      <c r="E37" s="20"/>
      <c r="F37" s="79"/>
      <c r="G37" s="79"/>
      <c r="H37" s="14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4" customFormat="1" ht="12.75" customHeight="1">
      <c r="A38" s="20" t="s">
        <v>36</v>
      </c>
      <c r="B38" s="2" t="s">
        <v>37</v>
      </c>
      <c r="C38" s="2"/>
      <c r="D38" s="24"/>
      <c r="E38" s="20"/>
      <c r="F38" s="79"/>
      <c r="G38" s="79"/>
      <c r="H38" s="14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4" customFormat="1" ht="12.75" customHeight="1">
      <c r="A39" s="20" t="s">
        <v>44</v>
      </c>
      <c r="B39" s="2" t="s">
        <v>129</v>
      </c>
      <c r="C39" s="2"/>
      <c r="D39" s="24"/>
      <c r="E39" s="116"/>
      <c r="F39" s="79"/>
      <c r="G39" s="79"/>
      <c r="H39" s="14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4" customFormat="1" ht="12.75" customHeight="1">
      <c r="A40" s="1" t="s">
        <v>45</v>
      </c>
      <c r="B40" s="26" t="s">
        <v>46</v>
      </c>
      <c r="C40" s="8"/>
      <c r="D40" s="27"/>
      <c r="E40" s="113"/>
      <c r="F40" s="79"/>
      <c r="G40" s="79"/>
      <c r="H40" s="14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4" customFormat="1" ht="12.75" customHeight="1">
      <c r="A41" s="1" t="s">
        <v>47</v>
      </c>
      <c r="B41" s="26" t="s">
        <v>48</v>
      </c>
      <c r="C41" s="8"/>
      <c r="D41" s="27"/>
      <c r="E41" s="20"/>
      <c r="F41" s="80">
        <f>SUM(F42,F48,F49,F56,F57)</f>
        <v>165736.99</v>
      </c>
      <c r="G41" s="80">
        <f>SUM(G42,G48,G49,G56,G57)</f>
        <v>78401.350000000006</v>
      </c>
      <c r="H41" s="14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4" customFormat="1" ht="12.75" customHeight="1">
      <c r="A42" s="20" t="s">
        <v>9</v>
      </c>
      <c r="B42" s="13" t="s">
        <v>49</v>
      </c>
      <c r="C42" s="14"/>
      <c r="D42" s="28"/>
      <c r="E42" s="20" t="s">
        <v>138</v>
      </c>
      <c r="F42" s="79">
        <f>SUM(F43:F47)</f>
        <v>709.96</v>
      </c>
      <c r="G42" s="79">
        <f>SUM(G43:G47)</f>
        <v>10637.63</v>
      </c>
      <c r="H42" s="14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4" customFormat="1" ht="12.75" customHeight="1">
      <c r="A43" s="5" t="s">
        <v>10</v>
      </c>
      <c r="B43" s="139"/>
      <c r="C43" s="11" t="s">
        <v>50</v>
      </c>
      <c r="D43" s="136"/>
      <c r="E43" s="113"/>
      <c r="F43" s="79"/>
      <c r="G43" s="79"/>
      <c r="H43" s="14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4" customFormat="1" ht="12.75" customHeight="1">
      <c r="A44" s="5" t="s">
        <v>12</v>
      </c>
      <c r="B44" s="139"/>
      <c r="C44" s="11" t="s">
        <v>90</v>
      </c>
      <c r="D44" s="136"/>
      <c r="E44" s="113"/>
      <c r="F44" s="79">
        <v>709.96</v>
      </c>
      <c r="G44" s="79">
        <v>10637.63</v>
      </c>
      <c r="H44" s="1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4" customFormat="1">
      <c r="A45" s="5" t="s">
        <v>13</v>
      </c>
      <c r="B45" s="139"/>
      <c r="C45" s="11" t="s">
        <v>118</v>
      </c>
      <c r="D45" s="136"/>
      <c r="E45" s="113"/>
      <c r="F45" s="79"/>
      <c r="G45" s="79"/>
      <c r="H45" s="14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4" customFormat="1">
      <c r="A46" s="5" t="s">
        <v>15</v>
      </c>
      <c r="B46" s="139"/>
      <c r="C46" s="11" t="s">
        <v>123</v>
      </c>
      <c r="D46" s="136"/>
      <c r="E46" s="113"/>
      <c r="F46" s="79"/>
      <c r="G46" s="79"/>
      <c r="H46" s="14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4" customFormat="1" ht="12.75" customHeight="1">
      <c r="A47" s="5" t="s">
        <v>92</v>
      </c>
      <c r="B47" s="8"/>
      <c r="C47" s="156" t="s">
        <v>103</v>
      </c>
      <c r="D47" s="157"/>
      <c r="E47" s="113"/>
      <c r="F47" s="79"/>
      <c r="G47" s="79"/>
      <c r="H47" s="14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4" customFormat="1" ht="12.75" customHeight="1">
      <c r="A48" s="20" t="s">
        <v>16</v>
      </c>
      <c r="B48" s="29" t="s">
        <v>109</v>
      </c>
      <c r="C48" s="17"/>
      <c r="D48" s="30"/>
      <c r="E48" s="20"/>
      <c r="F48" s="79"/>
      <c r="G48" s="79"/>
      <c r="H48" s="14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4" customFormat="1" ht="12.75" customHeight="1">
      <c r="A49" s="20" t="s">
        <v>36</v>
      </c>
      <c r="B49" s="13" t="s">
        <v>97</v>
      </c>
      <c r="C49" s="14"/>
      <c r="D49" s="28"/>
      <c r="E49" s="20" t="s">
        <v>139</v>
      </c>
      <c r="F49" s="79">
        <f>SUM(F50:F55)</f>
        <v>151037.12</v>
      </c>
      <c r="G49" s="79">
        <f>SUM(G50:G55)</f>
        <v>58135.710000000006</v>
      </c>
      <c r="H49" s="14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4" customFormat="1" ht="12.75" customHeight="1">
      <c r="A50" s="5" t="s">
        <v>38</v>
      </c>
      <c r="B50" s="14"/>
      <c r="C50" s="34" t="s">
        <v>82</v>
      </c>
      <c r="D50" s="16"/>
      <c r="E50" s="20"/>
      <c r="F50" s="79"/>
      <c r="G50" s="79"/>
      <c r="H50" s="14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4" customFormat="1" ht="12.75" customHeight="1">
      <c r="A51" s="35" t="s">
        <v>39</v>
      </c>
      <c r="B51" s="139"/>
      <c r="C51" s="11" t="s">
        <v>51</v>
      </c>
      <c r="D51" s="6"/>
      <c r="E51" s="36"/>
      <c r="F51" s="79"/>
      <c r="G51" s="79"/>
      <c r="H51" s="14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4" customFormat="1" ht="12.75" customHeight="1">
      <c r="A52" s="5" t="s">
        <v>40</v>
      </c>
      <c r="B52" s="139"/>
      <c r="C52" s="11" t="s">
        <v>52</v>
      </c>
      <c r="D52" s="136"/>
      <c r="E52" s="117"/>
      <c r="F52" s="79">
        <v>11915.35</v>
      </c>
      <c r="G52" s="79"/>
      <c r="H52" s="14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4" customFormat="1" ht="12.75" customHeight="1">
      <c r="A53" s="5" t="s">
        <v>41</v>
      </c>
      <c r="B53" s="139"/>
      <c r="C53" s="156" t="s">
        <v>89</v>
      </c>
      <c r="D53" s="157"/>
      <c r="E53" s="117"/>
      <c r="F53" s="79">
        <v>2069.65</v>
      </c>
      <c r="G53" s="79">
        <v>1573.23</v>
      </c>
      <c r="H53" s="14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4" customFormat="1" ht="12.75" customHeight="1">
      <c r="A54" s="5" t="s">
        <v>42</v>
      </c>
      <c r="B54" s="139"/>
      <c r="C54" s="11" t="s">
        <v>83</v>
      </c>
      <c r="D54" s="136"/>
      <c r="E54" s="117"/>
      <c r="F54" s="79">
        <v>137052.12</v>
      </c>
      <c r="G54" s="79">
        <v>53545.73</v>
      </c>
      <c r="H54" s="14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4" customFormat="1" ht="12.75" customHeight="1">
      <c r="A55" s="5" t="s">
        <v>43</v>
      </c>
      <c r="B55" s="139"/>
      <c r="C55" s="11" t="s">
        <v>53</v>
      </c>
      <c r="D55" s="136"/>
      <c r="E55" s="20"/>
      <c r="F55" s="79"/>
      <c r="G55" s="79">
        <v>3016.75</v>
      </c>
      <c r="H55" s="14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4" customFormat="1" ht="12.75" customHeight="1">
      <c r="A56" s="20" t="s">
        <v>44</v>
      </c>
      <c r="B56" s="2" t="s">
        <v>54</v>
      </c>
      <c r="C56" s="2"/>
      <c r="D56" s="24"/>
      <c r="E56" s="117"/>
      <c r="F56" s="79"/>
      <c r="G56" s="79"/>
      <c r="H56" s="14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4" customFormat="1" ht="12.75" customHeight="1">
      <c r="A57" s="20" t="s">
        <v>55</v>
      </c>
      <c r="B57" s="2" t="s">
        <v>56</v>
      </c>
      <c r="C57" s="2"/>
      <c r="D57" s="24"/>
      <c r="E57" s="20" t="s">
        <v>141</v>
      </c>
      <c r="F57" s="79">
        <v>13989.91</v>
      </c>
      <c r="G57" s="79">
        <v>9628.01</v>
      </c>
      <c r="H57" s="14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4" customFormat="1" ht="12.75" customHeight="1">
      <c r="A58" s="20"/>
      <c r="B58" s="21" t="s">
        <v>57</v>
      </c>
      <c r="C58" s="22"/>
      <c r="D58" s="23"/>
      <c r="E58" s="20"/>
      <c r="F58" s="79">
        <f>SUM(F20,F40,F41)</f>
        <v>1104492.73</v>
      </c>
      <c r="G58" s="79">
        <f>SUM(G20,G40,G41)</f>
        <v>1036575.8599999999</v>
      </c>
      <c r="H58" s="14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4" customFormat="1" ht="12.75" customHeight="1">
      <c r="A59" s="1" t="s">
        <v>58</v>
      </c>
      <c r="B59" s="26" t="s">
        <v>59</v>
      </c>
      <c r="C59" s="26"/>
      <c r="D59" s="118"/>
      <c r="E59" s="20" t="s">
        <v>140</v>
      </c>
      <c r="F59" s="80">
        <f>SUM(F60:F63)</f>
        <v>950399.03999999992</v>
      </c>
      <c r="G59" s="80">
        <f>SUM(G60:G63)</f>
        <v>977321.77999999991</v>
      </c>
      <c r="H59" s="14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4" customFormat="1" ht="12.75" customHeight="1">
      <c r="A60" s="20" t="s">
        <v>9</v>
      </c>
      <c r="B60" s="2" t="s">
        <v>60</v>
      </c>
      <c r="C60" s="2"/>
      <c r="D60" s="24"/>
      <c r="E60" s="20"/>
      <c r="F60" s="79">
        <v>21314.15</v>
      </c>
      <c r="G60" s="79">
        <v>14611.6</v>
      </c>
      <c r="H60" s="14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4" customFormat="1" ht="12.75" customHeight="1">
      <c r="A61" s="115" t="s">
        <v>16</v>
      </c>
      <c r="B61" s="21" t="s">
        <v>61</v>
      </c>
      <c r="C61" s="22"/>
      <c r="D61" s="23"/>
      <c r="E61" s="115"/>
      <c r="F61" s="79">
        <v>725976.39</v>
      </c>
      <c r="G61" s="79">
        <v>744076.22</v>
      </c>
      <c r="H61" s="14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4" customFormat="1" ht="12.75" customHeight="1">
      <c r="A62" s="20" t="s">
        <v>36</v>
      </c>
      <c r="B62" s="158" t="s">
        <v>104</v>
      </c>
      <c r="C62" s="159"/>
      <c r="D62" s="157"/>
      <c r="E62" s="20"/>
      <c r="F62" s="79">
        <v>195620.18</v>
      </c>
      <c r="G62" s="79">
        <v>200865.8</v>
      </c>
      <c r="H62" s="14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4" customFormat="1" ht="12.75" customHeight="1">
      <c r="A63" s="20" t="s">
        <v>95</v>
      </c>
      <c r="B63" s="2" t="s">
        <v>62</v>
      </c>
      <c r="C63" s="139"/>
      <c r="D63" s="137"/>
      <c r="E63" s="20"/>
      <c r="F63" s="79">
        <v>7488.32</v>
      </c>
      <c r="G63" s="79">
        <v>17768.16</v>
      </c>
      <c r="H63" s="14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4" customFormat="1" ht="12.75" customHeight="1">
      <c r="A64" s="1" t="s">
        <v>63</v>
      </c>
      <c r="B64" s="26" t="s">
        <v>64</v>
      </c>
      <c r="C64" s="8"/>
      <c r="D64" s="27"/>
      <c r="E64" s="20"/>
      <c r="F64" s="80">
        <f>SUM(F65,F69)</f>
        <v>141425.04999999999</v>
      </c>
      <c r="G64" s="80">
        <f>SUM(G65,G69)</f>
        <v>56493.3</v>
      </c>
      <c r="H64" s="14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4" customFormat="1" ht="12.75" customHeight="1">
      <c r="A65" s="20" t="s">
        <v>9</v>
      </c>
      <c r="B65" s="13" t="s">
        <v>65</v>
      </c>
      <c r="C65" s="14"/>
      <c r="D65" s="28"/>
      <c r="E65" s="20"/>
      <c r="F65" s="79">
        <f>SUM(F66:F68)</f>
        <v>0</v>
      </c>
      <c r="G65" s="79">
        <f>SUM(G66:G68)</f>
        <v>0</v>
      </c>
      <c r="H65" s="14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4" customFormat="1">
      <c r="A66" s="5" t="s">
        <v>10</v>
      </c>
      <c r="B66" s="9"/>
      <c r="C66" s="11" t="s">
        <v>98</v>
      </c>
      <c r="D66" s="12"/>
      <c r="E66" s="117"/>
      <c r="F66" s="79"/>
      <c r="G66" s="79"/>
      <c r="H66" s="14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4" customFormat="1" ht="12.75" customHeight="1">
      <c r="A67" s="5" t="s">
        <v>12</v>
      </c>
      <c r="B67" s="139"/>
      <c r="C67" s="11" t="s">
        <v>66</v>
      </c>
      <c r="D67" s="136"/>
      <c r="E67" s="20"/>
      <c r="F67" s="79"/>
      <c r="G67" s="79"/>
      <c r="H67" s="14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4" customFormat="1" ht="12.75" customHeight="1">
      <c r="A68" s="5" t="s">
        <v>102</v>
      </c>
      <c r="B68" s="139"/>
      <c r="C68" s="11" t="s">
        <v>67</v>
      </c>
      <c r="D68" s="136"/>
      <c r="E68" s="116"/>
      <c r="F68" s="79"/>
      <c r="G68" s="79"/>
      <c r="H68" s="14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25" customFormat="1" ht="12.75" customHeight="1">
      <c r="A69" s="20" t="s">
        <v>16</v>
      </c>
      <c r="B69" s="21" t="s">
        <v>68</v>
      </c>
      <c r="C69" s="22"/>
      <c r="D69" s="23"/>
      <c r="E69" s="20" t="s">
        <v>142</v>
      </c>
      <c r="F69" s="79">
        <f>SUM(F70:F75,F78:F83)</f>
        <v>141425.04999999999</v>
      </c>
      <c r="G69" s="79">
        <f>SUM(G70:G75,G78:G83)</f>
        <v>56493.3</v>
      </c>
      <c r="H69" s="14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4" customFormat="1" ht="12.75" customHeight="1">
      <c r="A70" s="5" t="s">
        <v>18</v>
      </c>
      <c r="B70" s="139"/>
      <c r="C70" s="11" t="s">
        <v>101</v>
      </c>
      <c r="D70" s="7"/>
      <c r="E70" s="20"/>
      <c r="F70" s="129"/>
      <c r="G70" s="79"/>
      <c r="H70" s="14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4" customFormat="1" ht="12.75" customHeight="1">
      <c r="A71" s="5" t="s">
        <v>20</v>
      </c>
      <c r="B71" s="9"/>
      <c r="C71" s="11" t="s">
        <v>107</v>
      </c>
      <c r="D71" s="12"/>
      <c r="E71" s="117"/>
      <c r="F71" s="129"/>
      <c r="G71" s="79"/>
      <c r="H71" s="14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4" customFormat="1">
      <c r="A72" s="5" t="s">
        <v>22</v>
      </c>
      <c r="B72" s="9"/>
      <c r="C72" s="11" t="s">
        <v>99</v>
      </c>
      <c r="D72" s="12"/>
      <c r="E72" s="117"/>
      <c r="F72" s="129"/>
      <c r="G72" s="79"/>
      <c r="H72" s="14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4" customFormat="1">
      <c r="A73" s="119" t="s">
        <v>24</v>
      </c>
      <c r="B73" s="14"/>
      <c r="C73" s="15" t="s">
        <v>84</v>
      </c>
      <c r="D73" s="16"/>
      <c r="E73" s="117"/>
      <c r="F73" s="129"/>
      <c r="G73" s="79"/>
      <c r="H73" s="14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4" customFormat="1">
      <c r="A74" s="20" t="s">
        <v>26</v>
      </c>
      <c r="B74" s="6"/>
      <c r="C74" s="6" t="s">
        <v>85</v>
      </c>
      <c r="D74" s="7"/>
      <c r="E74" s="120"/>
      <c r="F74" s="129"/>
      <c r="G74" s="79"/>
      <c r="H74" s="14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4" customFormat="1" ht="12.75" customHeight="1">
      <c r="A75" s="121" t="s">
        <v>28</v>
      </c>
      <c r="B75" s="22"/>
      <c r="C75" s="33" t="s">
        <v>100</v>
      </c>
      <c r="D75" s="138"/>
      <c r="E75" s="20"/>
      <c r="F75" s="79">
        <f>SUM(F76,F77)</f>
        <v>0</v>
      </c>
      <c r="G75" s="79">
        <f>SUM(G76,G77)</f>
        <v>0</v>
      </c>
      <c r="H75" s="14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4" customFormat="1" ht="12.75" customHeight="1">
      <c r="A76" s="5" t="s">
        <v>126</v>
      </c>
      <c r="B76" s="139"/>
      <c r="C76" s="6"/>
      <c r="D76" s="136" t="s">
        <v>69</v>
      </c>
      <c r="E76" s="117"/>
      <c r="F76" s="129"/>
      <c r="G76" s="79"/>
      <c r="H76" s="14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4" customFormat="1" ht="12.75" customHeight="1">
      <c r="A77" s="5" t="s">
        <v>127</v>
      </c>
      <c r="B77" s="139"/>
      <c r="C77" s="6"/>
      <c r="D77" s="136" t="s">
        <v>70</v>
      </c>
      <c r="E77" s="113"/>
      <c r="F77" s="129"/>
      <c r="G77" s="79"/>
      <c r="H77" s="14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4" customFormat="1" ht="12.75" customHeight="1">
      <c r="A78" s="5" t="s">
        <v>30</v>
      </c>
      <c r="B78" s="17"/>
      <c r="C78" s="18" t="s">
        <v>71</v>
      </c>
      <c r="D78" s="19"/>
      <c r="E78" s="113"/>
      <c r="F78" s="129"/>
      <c r="G78" s="79"/>
      <c r="H78" s="14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4" customFormat="1" ht="12.75" customHeight="1">
      <c r="A79" s="5" t="s">
        <v>32</v>
      </c>
      <c r="B79" s="9"/>
      <c r="C79" s="11" t="s">
        <v>111</v>
      </c>
      <c r="D79" s="12"/>
      <c r="E79" s="117"/>
      <c r="F79" s="129"/>
      <c r="G79" s="79"/>
      <c r="H79" s="1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4" customFormat="1" ht="12.75" customHeight="1">
      <c r="A80" s="5" t="s">
        <v>34</v>
      </c>
      <c r="B80" s="139"/>
      <c r="C80" s="11" t="s">
        <v>72</v>
      </c>
      <c r="D80" s="136"/>
      <c r="E80" s="117"/>
      <c r="F80" s="79">
        <v>16548.96</v>
      </c>
      <c r="G80" s="79">
        <v>1221.71</v>
      </c>
      <c r="H80" s="14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4" customFormat="1" ht="12.75" customHeight="1">
      <c r="A81" s="5" t="s">
        <v>35</v>
      </c>
      <c r="B81" s="139"/>
      <c r="C81" s="11" t="s">
        <v>73</v>
      </c>
      <c r="D81" s="136"/>
      <c r="E81" s="117"/>
      <c r="F81" s="79">
        <v>71413.899999999994</v>
      </c>
      <c r="G81" s="79"/>
      <c r="H81" s="14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4" customFormat="1" ht="12.75" customHeight="1">
      <c r="A82" s="5" t="s">
        <v>125</v>
      </c>
      <c r="B82" s="139"/>
      <c r="C82" s="11" t="s">
        <v>91</v>
      </c>
      <c r="D82" s="136"/>
      <c r="E82" s="117"/>
      <c r="F82" s="79">
        <v>53462.19</v>
      </c>
      <c r="G82" s="79">
        <v>53462.19</v>
      </c>
      <c r="H82" s="14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4" customFormat="1" ht="12.75" customHeight="1">
      <c r="A83" s="5" t="s">
        <v>128</v>
      </c>
      <c r="B83" s="139"/>
      <c r="C83" s="11" t="s">
        <v>74</v>
      </c>
      <c r="D83" s="136"/>
      <c r="E83" s="116"/>
      <c r="F83" s="79"/>
      <c r="G83" s="79">
        <v>1809.4</v>
      </c>
      <c r="H83" s="14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4" customFormat="1" ht="12.75" customHeight="1">
      <c r="A84" s="1" t="s">
        <v>75</v>
      </c>
      <c r="B84" s="122" t="s">
        <v>76</v>
      </c>
      <c r="C84" s="123"/>
      <c r="D84" s="124"/>
      <c r="E84" s="116" t="s">
        <v>143</v>
      </c>
      <c r="F84" s="80">
        <f>SUM(F85,F86,F89,F90)</f>
        <v>12668.64</v>
      </c>
      <c r="G84" s="80">
        <f>SUM(G85,G86,G89,G90)</f>
        <v>2760.78</v>
      </c>
      <c r="H84" s="14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s="4" customFormat="1" ht="12.75" customHeight="1">
      <c r="A85" s="20" t="s">
        <v>9</v>
      </c>
      <c r="B85" s="2" t="s">
        <v>86</v>
      </c>
      <c r="C85" s="139"/>
      <c r="D85" s="137"/>
      <c r="E85" s="116"/>
      <c r="F85" s="79"/>
      <c r="G85" s="79"/>
      <c r="H85" s="14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s="4" customFormat="1" ht="12.75" customHeight="1">
      <c r="A86" s="20" t="s">
        <v>16</v>
      </c>
      <c r="B86" s="13" t="s">
        <v>77</v>
      </c>
      <c r="C86" s="14"/>
      <c r="D86" s="28"/>
      <c r="E86" s="20"/>
      <c r="F86" s="79">
        <f>SUM(F87,F88)</f>
        <v>0</v>
      </c>
      <c r="G86" s="79">
        <f>SUM(G87,G88)</f>
        <v>0</v>
      </c>
      <c r="H86" s="14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s="4" customFormat="1" ht="12.75" customHeight="1">
      <c r="A87" s="5" t="s">
        <v>18</v>
      </c>
      <c r="B87" s="139"/>
      <c r="C87" s="11" t="s">
        <v>78</v>
      </c>
      <c r="D87" s="136"/>
      <c r="E87" s="20"/>
      <c r="F87" s="79"/>
      <c r="G87" s="79"/>
      <c r="H87" s="14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s="4" customFormat="1" ht="12.75" customHeight="1">
      <c r="A88" s="5" t="s">
        <v>20</v>
      </c>
      <c r="B88" s="139"/>
      <c r="C88" s="11" t="s">
        <v>79</v>
      </c>
      <c r="D88" s="136"/>
      <c r="E88" s="20"/>
      <c r="F88" s="79"/>
      <c r="G88" s="79"/>
      <c r="H88" s="14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s="4" customFormat="1" ht="12.75" customHeight="1">
      <c r="A89" s="20" t="s">
        <v>36</v>
      </c>
      <c r="B89" s="6" t="s">
        <v>108</v>
      </c>
      <c r="C89" s="6"/>
      <c r="D89" s="7"/>
      <c r="E89" s="20"/>
      <c r="F89" s="79"/>
      <c r="G89" s="79"/>
      <c r="H89" s="14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s="4" customFormat="1" ht="12.75" customHeight="1">
      <c r="A90" s="115" t="s">
        <v>44</v>
      </c>
      <c r="B90" s="21" t="s">
        <v>80</v>
      </c>
      <c r="C90" s="22"/>
      <c r="D90" s="23"/>
      <c r="E90" s="20"/>
      <c r="F90" s="79">
        <v>12668.64</v>
      </c>
      <c r="G90" s="79">
        <v>2760.78</v>
      </c>
      <c r="H90" s="14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s="4" customFormat="1" ht="12.75" customHeight="1">
      <c r="A91" s="5" t="s">
        <v>119</v>
      </c>
      <c r="B91" s="8"/>
      <c r="C91" s="11" t="s">
        <v>105</v>
      </c>
      <c r="D91" s="125"/>
      <c r="E91" s="113"/>
      <c r="F91" s="79">
        <v>9907.86</v>
      </c>
      <c r="G91" s="79">
        <v>2277.62</v>
      </c>
      <c r="H91" s="14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s="4" customFormat="1" ht="12.75" customHeight="1">
      <c r="A92" s="5" t="s">
        <v>120</v>
      </c>
      <c r="B92" s="8"/>
      <c r="C92" s="11" t="s">
        <v>106</v>
      </c>
      <c r="D92" s="125"/>
      <c r="E92" s="113"/>
      <c r="F92" s="79">
        <v>2760.78</v>
      </c>
      <c r="G92" s="79">
        <f>G90-G91</f>
        <v>483.16000000000031</v>
      </c>
      <c r="H92" s="14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s="4" customFormat="1" ht="12.75" customHeight="1">
      <c r="A93" s="1" t="s">
        <v>87</v>
      </c>
      <c r="B93" s="122" t="s">
        <v>88</v>
      </c>
      <c r="C93" s="124"/>
      <c r="D93" s="124"/>
      <c r="E93" s="113"/>
      <c r="F93" s="80"/>
      <c r="G93" s="80"/>
      <c r="H93" s="14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s="4" customFormat="1" ht="25.5" customHeight="1">
      <c r="A94" s="1"/>
      <c r="B94" s="158" t="s">
        <v>121</v>
      </c>
      <c r="C94" s="159"/>
      <c r="D94" s="157"/>
      <c r="E94" s="20"/>
      <c r="F94" s="101">
        <f>SUM(F59,F64,F84,F93)</f>
        <v>1104492.7299999997</v>
      </c>
      <c r="G94" s="101">
        <f>SUM(G59,G64,G84,G93)</f>
        <v>1036575.86</v>
      </c>
      <c r="H94" s="14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s="4" customFormat="1">
      <c r="A95" s="126"/>
      <c r="B95" s="138"/>
      <c r="C95" s="138"/>
      <c r="D95" s="138"/>
      <c r="E95" s="138"/>
      <c r="F95" s="127"/>
      <c r="G95" s="128"/>
      <c r="H95" s="14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s="4" customFormat="1" ht="12.75" customHeight="1">
      <c r="A96" s="160" t="s">
        <v>273</v>
      </c>
      <c r="B96" s="154"/>
      <c r="C96" s="154"/>
      <c r="D96" s="154"/>
      <c r="E96" s="38"/>
      <c r="F96" s="155" t="s">
        <v>228</v>
      </c>
      <c r="G96" s="151"/>
      <c r="H96" s="14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s="4" customFormat="1" ht="12.75" customHeight="1">
      <c r="A97" s="153" t="s">
        <v>130</v>
      </c>
      <c r="B97" s="153"/>
      <c r="C97" s="153"/>
      <c r="D97" s="153"/>
      <c r="E97" s="128" t="s">
        <v>131</v>
      </c>
      <c r="F97" s="152" t="s">
        <v>112</v>
      </c>
      <c r="G97" s="152"/>
      <c r="H97" s="14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s="4" customFormat="1">
      <c r="A98" s="135"/>
      <c r="B98" s="135"/>
      <c r="C98" s="135"/>
      <c r="D98" s="135"/>
      <c r="E98" s="135"/>
      <c r="F98" s="135"/>
      <c r="G98" s="135"/>
      <c r="H98" s="14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s="4" customFormat="1" ht="12.75" customHeight="1">
      <c r="A99" s="154" t="s">
        <v>134</v>
      </c>
      <c r="B99" s="154"/>
      <c r="C99" s="154"/>
      <c r="D99" s="154"/>
      <c r="E99" s="38"/>
      <c r="F99" s="151" t="s">
        <v>135</v>
      </c>
      <c r="G99" s="151"/>
      <c r="H99" s="14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s="4" customFormat="1" ht="12.75" customHeight="1">
      <c r="A100" s="153" t="s">
        <v>132</v>
      </c>
      <c r="B100" s="153"/>
      <c r="C100" s="153"/>
      <c r="D100" s="153"/>
      <c r="E100" s="25" t="s">
        <v>131</v>
      </c>
      <c r="F100" s="152" t="s">
        <v>112</v>
      </c>
      <c r="G100" s="152"/>
      <c r="H100" s="14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s="4" customFormat="1">
      <c r="A101" s="145"/>
      <c r="B101" s="134"/>
      <c r="C101" s="134"/>
      <c r="D101" s="134"/>
      <c r="E101" s="146"/>
      <c r="F101" s="135"/>
      <c r="G101" s="147"/>
      <c r="H101" s="14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s="4" customFormat="1">
      <c r="A102" s="134"/>
      <c r="B102" s="134"/>
      <c r="C102" s="134"/>
      <c r="D102" s="134"/>
      <c r="E102" s="146"/>
      <c r="F102" s="234"/>
      <c r="G102" s="135"/>
      <c r="H102" s="14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s="4" customFormat="1" ht="13.2" customHeight="1">
      <c r="A103" s="25"/>
      <c r="B103" s="25"/>
      <c r="C103" s="25"/>
      <c r="D103" s="25"/>
      <c r="E103" s="25"/>
      <c r="F103" s="148"/>
      <c r="G103" s="25"/>
      <c r="H103" s="14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>
      <c r="A104" s="25"/>
      <c r="B104" s="25"/>
      <c r="C104" s="25"/>
      <c r="D104" s="135"/>
      <c r="E104" s="25"/>
      <c r="F104" s="148"/>
      <c r="G104" s="25"/>
      <c r="H104" s="140"/>
    </row>
    <row r="105" spans="1:61">
      <c r="A105" s="25"/>
      <c r="B105" s="25"/>
      <c r="C105" s="25"/>
      <c r="D105" s="25"/>
      <c r="E105" s="25"/>
      <c r="F105" s="25"/>
      <c r="G105" s="25"/>
      <c r="H105" s="140"/>
    </row>
    <row r="106" spans="1:61">
      <c r="A106" s="25"/>
      <c r="B106" s="25"/>
      <c r="C106" s="25"/>
      <c r="D106" s="25"/>
      <c r="E106" s="25"/>
      <c r="F106" s="25"/>
      <c r="G106" s="25"/>
      <c r="H106" s="140"/>
    </row>
    <row r="107" spans="1:61">
      <c r="A107" s="25"/>
      <c r="B107" s="25"/>
      <c r="C107" s="25"/>
      <c r="D107" s="25"/>
      <c r="E107" s="25"/>
      <c r="F107" s="25"/>
      <c r="G107" s="25"/>
      <c r="H107" s="140"/>
    </row>
    <row r="108" spans="1:61">
      <c r="A108" s="25"/>
      <c r="B108" s="25"/>
      <c r="C108" s="25"/>
      <c r="D108" s="25"/>
      <c r="E108" s="25"/>
      <c r="F108" s="25"/>
      <c r="G108" s="25"/>
      <c r="H108" s="140"/>
    </row>
    <row r="109" spans="1:61">
      <c r="A109" s="25"/>
      <c r="B109" s="25"/>
      <c r="C109" s="25"/>
      <c r="D109" s="25"/>
      <c r="E109" s="25"/>
      <c r="F109" s="25"/>
      <c r="G109" s="25"/>
      <c r="H109" s="140"/>
    </row>
    <row r="110" spans="1:61">
      <c r="A110" s="25"/>
      <c r="B110" s="25"/>
      <c r="C110" s="25"/>
      <c r="D110" s="25"/>
      <c r="E110" s="25"/>
      <c r="F110" s="25"/>
      <c r="G110" s="25"/>
      <c r="H110" s="140"/>
    </row>
    <row r="111" spans="1:61">
      <c r="A111" s="25"/>
      <c r="B111" s="25"/>
      <c r="C111" s="25"/>
      <c r="D111" s="25"/>
      <c r="E111" s="25"/>
      <c r="F111" s="25"/>
      <c r="G111" s="25"/>
      <c r="H111" s="140"/>
    </row>
    <row r="112" spans="1:61">
      <c r="A112" s="25"/>
      <c r="B112" s="25"/>
      <c r="C112" s="25"/>
      <c r="D112" s="25"/>
      <c r="E112" s="25"/>
      <c r="F112" s="25"/>
      <c r="G112" s="25"/>
      <c r="H112" s="140"/>
    </row>
    <row r="113" spans="1:8">
      <c r="A113" s="25"/>
      <c r="B113" s="25"/>
      <c r="C113" s="25"/>
      <c r="D113" s="25"/>
      <c r="E113" s="25"/>
      <c r="F113" s="25"/>
      <c r="G113" s="25"/>
      <c r="H113" s="140"/>
    </row>
    <row r="114" spans="1:8">
      <c r="A114" s="25"/>
      <c r="B114" s="25"/>
      <c r="C114" s="25"/>
      <c r="D114" s="25"/>
      <c r="E114" s="25"/>
      <c r="F114" s="25"/>
      <c r="G114" s="25"/>
      <c r="H114" s="140"/>
    </row>
    <row r="115" spans="1:8">
      <c r="A115" s="25"/>
      <c r="B115" s="25"/>
      <c r="C115" s="25"/>
      <c r="D115" s="25"/>
      <c r="E115" s="25"/>
      <c r="F115" s="25"/>
      <c r="G115" s="25"/>
      <c r="H115" s="140"/>
    </row>
    <row r="116" spans="1:8">
      <c r="A116" s="25"/>
      <c r="B116" s="25"/>
      <c r="C116" s="25"/>
      <c r="D116" s="25"/>
      <c r="E116" s="25"/>
      <c r="F116" s="25"/>
      <c r="G116" s="25"/>
      <c r="H116" s="140"/>
    </row>
    <row r="117" spans="1:8">
      <c r="A117" s="25"/>
      <c r="B117" s="25"/>
      <c r="C117" s="25"/>
      <c r="D117" s="25"/>
      <c r="E117" s="25"/>
      <c r="F117" s="25"/>
      <c r="G117" s="25"/>
      <c r="H117" s="140"/>
    </row>
    <row r="118" spans="1:8">
      <c r="A118" s="25"/>
      <c r="B118" s="25"/>
      <c r="C118" s="25"/>
      <c r="D118" s="25"/>
      <c r="E118" s="25"/>
      <c r="F118" s="25"/>
      <c r="G118" s="25"/>
      <c r="H118" s="140"/>
    </row>
    <row r="119" spans="1:8">
      <c r="A119" s="25"/>
      <c r="B119" s="25"/>
      <c r="C119" s="25"/>
      <c r="D119" s="25"/>
      <c r="E119" s="25"/>
      <c r="F119" s="25"/>
      <c r="G119" s="25"/>
      <c r="H119" s="140"/>
    </row>
    <row r="120" spans="1:8">
      <c r="A120" s="25"/>
      <c r="B120" s="25"/>
      <c r="C120" s="25"/>
      <c r="D120" s="25"/>
      <c r="E120" s="25"/>
      <c r="F120" s="25"/>
      <c r="G120" s="25"/>
      <c r="H120" s="140"/>
    </row>
    <row r="121" spans="1:8">
      <c r="A121" s="25"/>
      <c r="B121" s="25"/>
      <c r="C121" s="25"/>
      <c r="D121" s="25"/>
      <c r="E121" s="25"/>
      <c r="F121" s="25"/>
      <c r="G121" s="25"/>
      <c r="H121" s="140"/>
    </row>
    <row r="122" spans="1:8">
      <c r="A122" s="25"/>
      <c r="B122" s="25"/>
      <c r="C122" s="25"/>
      <c r="D122" s="25"/>
      <c r="E122" s="25"/>
      <c r="F122" s="25"/>
      <c r="G122" s="25"/>
      <c r="H122" s="140"/>
    </row>
    <row r="123" spans="1:8">
      <c r="A123" s="25"/>
      <c r="B123" s="25"/>
      <c r="C123" s="25"/>
      <c r="D123" s="25"/>
      <c r="E123" s="25"/>
      <c r="F123" s="25"/>
      <c r="G123" s="25"/>
      <c r="H123" s="140"/>
    </row>
    <row r="124" spans="1:8">
      <c r="A124" s="25"/>
      <c r="B124" s="25"/>
      <c r="C124" s="25"/>
      <c r="D124" s="25"/>
      <c r="E124" s="25"/>
      <c r="F124" s="25"/>
      <c r="G124" s="25"/>
      <c r="H124" s="140"/>
    </row>
    <row r="125" spans="1:8">
      <c r="A125" s="140"/>
      <c r="B125" s="25"/>
      <c r="C125" s="25"/>
      <c r="D125" s="25"/>
      <c r="E125" s="25"/>
      <c r="F125" s="25"/>
      <c r="G125" s="25"/>
      <c r="H125" s="140"/>
    </row>
    <row r="126" spans="1:8">
      <c r="A126" s="140"/>
      <c r="B126" s="25"/>
      <c r="C126" s="25"/>
      <c r="D126" s="25"/>
      <c r="E126" s="25"/>
      <c r="F126" s="25"/>
      <c r="G126" s="25"/>
      <c r="H126" s="140"/>
    </row>
    <row r="127" spans="1:8">
      <c r="A127" s="140"/>
      <c r="B127" s="25"/>
      <c r="C127" s="25"/>
      <c r="D127" s="25"/>
      <c r="E127" s="25"/>
      <c r="F127" s="25"/>
      <c r="G127" s="25"/>
      <c r="H127" s="140"/>
    </row>
    <row r="128" spans="1:8">
      <c r="A128" s="140"/>
      <c r="B128" s="25"/>
      <c r="C128" s="25"/>
      <c r="D128" s="25"/>
      <c r="E128" s="25"/>
      <c r="F128" s="25"/>
      <c r="G128" s="25"/>
      <c r="H128" s="140"/>
    </row>
    <row r="129" spans="1:8">
      <c r="A129" s="140"/>
      <c r="B129" s="25"/>
      <c r="C129" s="25"/>
      <c r="D129" s="25"/>
      <c r="E129" s="25"/>
      <c r="F129" s="25"/>
      <c r="G129" s="25"/>
      <c r="H129" s="140"/>
    </row>
    <row r="130" spans="1:8">
      <c r="A130" s="140"/>
      <c r="B130" s="25"/>
      <c r="C130" s="25"/>
      <c r="D130" s="25"/>
      <c r="E130" s="25"/>
      <c r="F130" s="25"/>
      <c r="G130" s="25"/>
      <c r="H130" s="140"/>
    </row>
    <row r="131" spans="1:8">
      <c r="A131" s="140"/>
      <c r="B131" s="25"/>
      <c r="C131" s="25"/>
      <c r="D131" s="25"/>
      <c r="E131" s="25"/>
      <c r="F131" s="25"/>
      <c r="G131" s="25"/>
      <c r="H131" s="140"/>
    </row>
    <row r="132" spans="1:8">
      <c r="A132" s="140"/>
      <c r="B132" s="25"/>
      <c r="C132" s="25"/>
      <c r="D132" s="25"/>
      <c r="E132" s="25"/>
      <c r="F132" s="25"/>
      <c r="G132" s="25"/>
      <c r="H132" s="140"/>
    </row>
    <row r="133" spans="1:8">
      <c r="A133" s="140"/>
      <c r="B133" s="25"/>
      <c r="C133" s="25"/>
      <c r="D133" s="25"/>
      <c r="E133" s="25"/>
      <c r="F133" s="25"/>
      <c r="G133" s="25"/>
      <c r="H133" s="140"/>
    </row>
    <row r="134" spans="1:8">
      <c r="A134" s="140"/>
      <c r="B134" s="25"/>
      <c r="C134" s="25"/>
      <c r="D134" s="25"/>
      <c r="E134" s="25"/>
      <c r="F134" s="25"/>
      <c r="G134" s="25"/>
      <c r="H134" s="140"/>
    </row>
    <row r="135" spans="1:8">
      <c r="A135" s="140"/>
      <c r="B135" s="25"/>
      <c r="C135" s="25"/>
      <c r="D135" s="25"/>
      <c r="E135" s="25"/>
      <c r="F135" s="25"/>
      <c r="G135" s="25"/>
      <c r="H135" s="140"/>
    </row>
    <row r="136" spans="1:8">
      <c r="A136" s="140"/>
      <c r="B136" s="25"/>
      <c r="C136" s="25"/>
      <c r="D136" s="25"/>
      <c r="E136" s="25"/>
      <c r="F136" s="25"/>
      <c r="G136" s="25"/>
      <c r="H136" s="140"/>
    </row>
    <row r="137" spans="1:8">
      <c r="A137" s="140"/>
      <c r="B137" s="25"/>
      <c r="C137" s="25"/>
      <c r="D137" s="25"/>
      <c r="E137" s="25"/>
      <c r="F137" s="25"/>
      <c r="G137" s="25"/>
      <c r="H137" s="140"/>
    </row>
    <row r="138" spans="1:8">
      <c r="A138" s="140"/>
      <c r="B138" s="25"/>
      <c r="C138" s="25"/>
      <c r="D138" s="25"/>
      <c r="E138" s="25"/>
      <c r="F138" s="25"/>
      <c r="G138" s="25"/>
      <c r="H138" s="140"/>
    </row>
    <row r="139" spans="1:8">
      <c r="A139" s="140"/>
      <c r="B139" s="25"/>
      <c r="C139" s="25"/>
      <c r="D139" s="25"/>
      <c r="E139" s="25"/>
      <c r="F139" s="25"/>
      <c r="G139" s="25"/>
      <c r="H139" s="140"/>
    </row>
    <row r="140" spans="1:8">
      <c r="A140" s="140"/>
      <c r="B140" s="25"/>
      <c r="C140" s="25"/>
      <c r="D140" s="25"/>
      <c r="E140" s="25"/>
      <c r="F140" s="25"/>
      <c r="G140" s="25"/>
      <c r="H140" s="140"/>
    </row>
    <row r="141" spans="1:8">
      <c r="A141" s="140"/>
      <c r="B141" s="25"/>
      <c r="C141" s="25"/>
      <c r="D141" s="25"/>
      <c r="E141" s="25"/>
      <c r="F141" s="25"/>
      <c r="G141" s="25"/>
      <c r="H141" s="140"/>
    </row>
    <row r="142" spans="1:8">
      <c r="A142" s="140"/>
      <c r="B142" s="25"/>
      <c r="C142" s="25"/>
      <c r="D142" s="25"/>
      <c r="E142" s="25"/>
      <c r="F142" s="25"/>
      <c r="G142" s="25"/>
      <c r="H142" s="140"/>
    </row>
    <row r="143" spans="1:8">
      <c r="A143" s="140"/>
      <c r="B143" s="25"/>
      <c r="C143" s="25"/>
      <c r="D143" s="25"/>
      <c r="E143" s="25"/>
      <c r="F143" s="25"/>
      <c r="G143" s="25"/>
      <c r="H143" s="140"/>
    </row>
    <row r="144" spans="1:8">
      <c r="A144" s="140"/>
      <c r="B144" s="25"/>
      <c r="C144" s="25"/>
      <c r="D144" s="25"/>
      <c r="E144" s="25"/>
      <c r="F144" s="25"/>
      <c r="G144" s="25"/>
      <c r="H144" s="140"/>
    </row>
    <row r="145" spans="1:8">
      <c r="A145" s="140"/>
      <c r="B145" s="25"/>
      <c r="C145" s="25"/>
      <c r="D145" s="25"/>
      <c r="E145" s="25"/>
      <c r="F145" s="25"/>
      <c r="G145" s="25"/>
      <c r="H145" s="140"/>
    </row>
    <row r="146" spans="1:8">
      <c r="A146" s="140"/>
      <c r="B146" s="25"/>
      <c r="C146" s="25"/>
      <c r="D146" s="25"/>
      <c r="E146" s="25"/>
      <c r="F146" s="25"/>
      <c r="G146" s="25"/>
      <c r="H146" s="140"/>
    </row>
    <row r="147" spans="1:8">
      <c r="A147" s="140"/>
      <c r="B147" s="25"/>
      <c r="C147" s="25"/>
      <c r="D147" s="25"/>
      <c r="E147" s="25"/>
      <c r="F147" s="25"/>
      <c r="G147" s="25"/>
      <c r="H147" s="140"/>
    </row>
    <row r="148" spans="1:8">
      <c r="A148" s="140"/>
      <c r="B148" s="25"/>
      <c r="C148" s="25"/>
      <c r="D148" s="25"/>
      <c r="E148" s="25"/>
      <c r="F148" s="25"/>
      <c r="G148" s="25"/>
      <c r="H148" s="140"/>
    </row>
    <row r="149" spans="1:8">
      <c r="A149" s="140"/>
      <c r="B149" s="25"/>
      <c r="C149" s="25"/>
      <c r="D149" s="25"/>
      <c r="E149" s="25"/>
      <c r="F149" s="25"/>
      <c r="G149" s="25"/>
      <c r="H149" s="140"/>
    </row>
    <row r="150" spans="1:8">
      <c r="A150" s="140"/>
      <c r="B150" s="25"/>
      <c r="C150" s="25"/>
      <c r="D150" s="25"/>
      <c r="E150" s="25"/>
      <c r="F150" s="25"/>
      <c r="G150" s="25"/>
      <c r="H150" s="140"/>
    </row>
    <row r="151" spans="1:8">
      <c r="A151" s="140"/>
      <c r="B151" s="25"/>
      <c r="C151" s="25"/>
      <c r="D151" s="25"/>
      <c r="E151" s="25"/>
      <c r="F151" s="25"/>
      <c r="G151" s="25"/>
      <c r="H151" s="140"/>
    </row>
    <row r="152" spans="1:8">
      <c r="A152" s="140"/>
      <c r="B152" s="25"/>
      <c r="C152" s="25"/>
      <c r="D152" s="25"/>
      <c r="E152" s="25"/>
      <c r="F152" s="25"/>
      <c r="G152" s="25"/>
      <c r="H152" s="140"/>
    </row>
    <row r="153" spans="1:8">
      <c r="A153" s="140"/>
      <c r="B153" s="25"/>
      <c r="C153" s="25"/>
      <c r="D153" s="25"/>
      <c r="E153" s="25"/>
      <c r="F153" s="25"/>
      <c r="G153" s="25"/>
      <c r="H153" s="140"/>
    </row>
    <row r="154" spans="1:8">
      <c r="A154" s="140"/>
      <c r="B154" s="25"/>
      <c r="C154" s="25"/>
      <c r="D154" s="25"/>
      <c r="E154" s="25"/>
      <c r="F154" s="25"/>
      <c r="G154" s="25"/>
      <c r="H154" s="140"/>
    </row>
    <row r="155" spans="1:8">
      <c r="A155" s="140"/>
      <c r="B155" s="25"/>
      <c r="C155" s="25"/>
      <c r="D155" s="25"/>
      <c r="E155" s="25"/>
      <c r="F155" s="25"/>
      <c r="G155" s="25"/>
      <c r="H155" s="140"/>
    </row>
    <row r="156" spans="1:8">
      <c r="A156" s="140"/>
      <c r="B156" s="25"/>
      <c r="C156" s="25"/>
      <c r="D156" s="25"/>
      <c r="E156" s="25"/>
      <c r="F156" s="25"/>
      <c r="G156" s="25"/>
      <c r="H156" s="140"/>
    </row>
    <row r="157" spans="1:8">
      <c r="A157" s="140"/>
      <c r="B157" s="25"/>
      <c r="C157" s="25"/>
      <c r="D157" s="25"/>
      <c r="E157" s="25"/>
      <c r="F157" s="25"/>
      <c r="G157" s="25"/>
      <c r="H157" s="140"/>
    </row>
    <row r="158" spans="1:8">
      <c r="A158" s="140"/>
      <c r="B158" s="25"/>
      <c r="C158" s="25"/>
      <c r="D158" s="25"/>
      <c r="E158" s="25"/>
      <c r="F158" s="25"/>
      <c r="G158" s="25"/>
      <c r="H158" s="140"/>
    </row>
    <row r="159" spans="1:8">
      <c r="A159" s="140"/>
      <c r="B159" s="25"/>
      <c r="C159" s="25"/>
      <c r="D159" s="25"/>
      <c r="E159" s="25"/>
      <c r="F159" s="25"/>
      <c r="G159" s="25"/>
      <c r="H159" s="140"/>
    </row>
    <row r="160" spans="1:8">
      <c r="A160" s="140"/>
      <c r="B160" s="25"/>
      <c r="C160" s="25"/>
      <c r="D160" s="25"/>
      <c r="E160" s="25"/>
      <c r="F160" s="25"/>
      <c r="G160" s="25"/>
      <c r="H160" s="140"/>
    </row>
    <row r="161" spans="1:8">
      <c r="A161" s="140"/>
      <c r="B161" s="25"/>
      <c r="C161" s="25"/>
      <c r="D161" s="25"/>
      <c r="E161" s="25"/>
      <c r="F161" s="25"/>
      <c r="G161" s="25"/>
      <c r="H161" s="140"/>
    </row>
    <row r="162" spans="1:8">
      <c r="A162" s="140"/>
      <c r="B162" s="25"/>
      <c r="C162" s="25"/>
      <c r="D162" s="25"/>
      <c r="E162" s="25"/>
      <c r="F162" s="25"/>
      <c r="G162" s="25"/>
      <c r="H162" s="140"/>
    </row>
    <row r="163" spans="1:8">
      <c r="A163" s="140"/>
      <c r="B163" s="25"/>
      <c r="C163" s="25"/>
      <c r="D163" s="25"/>
      <c r="E163" s="25"/>
      <c r="F163" s="25"/>
      <c r="G163" s="25"/>
      <c r="H163" s="140"/>
    </row>
    <row r="164" spans="1:8">
      <c r="A164" s="140"/>
      <c r="B164" s="25"/>
      <c r="C164" s="25"/>
      <c r="D164" s="25"/>
      <c r="E164" s="25"/>
      <c r="F164" s="25"/>
      <c r="G164" s="25"/>
      <c r="H164" s="140"/>
    </row>
    <row r="165" spans="1:8">
      <c r="A165" s="140"/>
      <c r="B165" s="25"/>
      <c r="C165" s="25"/>
      <c r="D165" s="25"/>
      <c r="E165" s="25"/>
      <c r="F165" s="25"/>
      <c r="G165" s="25"/>
      <c r="H165" s="140"/>
    </row>
    <row r="166" spans="1:8">
      <c r="A166" s="140"/>
      <c r="B166" s="25"/>
      <c r="C166" s="25"/>
      <c r="D166" s="25"/>
      <c r="E166" s="25"/>
      <c r="F166" s="25"/>
      <c r="G166" s="25"/>
      <c r="H166" s="140"/>
    </row>
    <row r="167" spans="1:8">
      <c r="A167" s="140"/>
      <c r="B167" s="25"/>
      <c r="C167" s="25"/>
      <c r="D167" s="25"/>
      <c r="E167" s="25"/>
      <c r="F167" s="25"/>
      <c r="G167" s="25"/>
      <c r="H167" s="140"/>
    </row>
    <row r="168" spans="1:8">
      <c r="A168" s="140"/>
      <c r="B168" s="25"/>
      <c r="C168" s="25"/>
      <c r="D168" s="25"/>
      <c r="E168" s="25"/>
      <c r="F168" s="25"/>
      <c r="G168" s="25"/>
      <c r="H168" s="140"/>
    </row>
    <row r="169" spans="1:8">
      <c r="A169" s="140"/>
      <c r="B169" s="25"/>
      <c r="C169" s="25"/>
      <c r="D169" s="25"/>
      <c r="E169" s="25"/>
      <c r="F169" s="25"/>
      <c r="G169" s="25"/>
      <c r="H169" s="140"/>
    </row>
    <row r="170" spans="1:8">
      <c r="A170" s="140"/>
      <c r="B170" s="25"/>
      <c r="C170" s="25"/>
      <c r="D170" s="25"/>
      <c r="E170" s="25"/>
      <c r="F170" s="25"/>
      <c r="G170" s="25"/>
      <c r="H170" s="140"/>
    </row>
    <row r="171" spans="1:8">
      <c r="A171" s="140"/>
      <c r="B171" s="25"/>
      <c r="C171" s="25"/>
      <c r="D171" s="25"/>
      <c r="E171" s="25"/>
      <c r="F171" s="25"/>
      <c r="G171" s="25"/>
      <c r="H171" s="140"/>
    </row>
    <row r="172" spans="1:8">
      <c r="A172" s="140"/>
      <c r="B172" s="25"/>
      <c r="C172" s="25"/>
      <c r="D172" s="25"/>
      <c r="E172" s="25"/>
      <c r="F172" s="25"/>
      <c r="G172" s="25"/>
      <c r="H172" s="140"/>
    </row>
    <row r="173" spans="1:8">
      <c r="A173" s="140"/>
      <c r="B173" s="25"/>
      <c r="C173" s="25"/>
      <c r="D173" s="25"/>
      <c r="E173" s="25"/>
      <c r="F173" s="25"/>
      <c r="G173" s="25"/>
      <c r="H173" s="140"/>
    </row>
    <row r="174" spans="1:8">
      <c r="A174" s="140"/>
      <c r="B174" s="25"/>
      <c r="C174" s="25"/>
      <c r="D174" s="25"/>
      <c r="E174" s="25"/>
      <c r="F174" s="25"/>
      <c r="G174" s="25"/>
      <c r="H174" s="140"/>
    </row>
    <row r="175" spans="1:8">
      <c r="A175" s="140"/>
      <c r="B175" s="25"/>
      <c r="C175" s="25"/>
      <c r="D175" s="25"/>
      <c r="E175" s="25"/>
      <c r="F175" s="25"/>
      <c r="G175" s="25"/>
      <c r="H175" s="140"/>
    </row>
    <row r="176" spans="1:8">
      <c r="A176" s="140"/>
      <c r="B176" s="25"/>
      <c r="C176" s="25"/>
      <c r="D176" s="25"/>
      <c r="E176" s="25"/>
      <c r="F176" s="25"/>
      <c r="G176" s="25"/>
      <c r="H176" s="140"/>
    </row>
    <row r="177" spans="1:8">
      <c r="A177" s="140"/>
      <c r="B177" s="25"/>
      <c r="C177" s="25"/>
      <c r="D177" s="25"/>
      <c r="E177" s="25"/>
      <c r="F177" s="25"/>
      <c r="G177" s="25"/>
      <c r="H177" s="140"/>
    </row>
    <row r="178" spans="1:8">
      <c r="A178" s="140"/>
      <c r="B178" s="25"/>
      <c r="C178" s="25"/>
      <c r="D178" s="25"/>
      <c r="E178" s="25"/>
      <c r="F178" s="25"/>
      <c r="G178" s="25"/>
      <c r="H178" s="140"/>
    </row>
    <row r="179" spans="1:8">
      <c r="A179" s="140"/>
      <c r="B179" s="25"/>
      <c r="C179" s="25"/>
      <c r="D179" s="25"/>
      <c r="E179" s="25"/>
      <c r="F179" s="25"/>
      <c r="G179" s="25"/>
      <c r="H179" s="140"/>
    </row>
    <row r="180" spans="1:8">
      <c r="A180" s="140"/>
      <c r="B180" s="25"/>
      <c r="C180" s="25"/>
      <c r="D180" s="25"/>
      <c r="E180" s="25"/>
      <c r="F180" s="25"/>
      <c r="G180" s="25"/>
      <c r="H180" s="140"/>
    </row>
    <row r="181" spans="1:8">
      <c r="A181" s="140"/>
      <c r="B181" s="25"/>
      <c r="C181" s="25"/>
      <c r="D181" s="25"/>
      <c r="E181" s="25"/>
      <c r="F181" s="25"/>
      <c r="G181" s="25"/>
      <c r="H181" s="140"/>
    </row>
    <row r="182" spans="1:8">
      <c r="A182" s="140"/>
      <c r="B182" s="25"/>
      <c r="C182" s="25"/>
      <c r="D182" s="25"/>
      <c r="E182" s="25"/>
      <c r="F182" s="25"/>
      <c r="G182" s="25"/>
      <c r="H182" s="140"/>
    </row>
    <row r="183" spans="1:8">
      <c r="A183" s="140"/>
      <c r="B183" s="25"/>
      <c r="C183" s="25"/>
      <c r="D183" s="25"/>
      <c r="E183" s="25"/>
      <c r="F183" s="25"/>
      <c r="G183" s="25"/>
      <c r="H183" s="140"/>
    </row>
    <row r="184" spans="1:8">
      <c r="A184" s="140"/>
      <c r="B184" s="25"/>
      <c r="C184" s="25"/>
      <c r="D184" s="25"/>
      <c r="E184" s="25"/>
      <c r="F184" s="25"/>
      <c r="G184" s="25"/>
      <c r="H184" s="140"/>
    </row>
    <row r="185" spans="1:8">
      <c r="A185" s="140"/>
      <c r="B185" s="25"/>
      <c r="C185" s="25"/>
      <c r="D185" s="25"/>
      <c r="E185" s="25"/>
      <c r="F185" s="25"/>
      <c r="G185" s="25"/>
      <c r="H185" s="140"/>
    </row>
    <row r="186" spans="1:8">
      <c r="A186" s="140"/>
      <c r="B186" s="25"/>
      <c r="C186" s="25"/>
      <c r="D186" s="25"/>
      <c r="E186" s="25"/>
      <c r="F186" s="25"/>
      <c r="G186" s="25"/>
      <c r="H186" s="140"/>
    </row>
    <row r="187" spans="1:8">
      <c r="A187" s="140"/>
      <c r="B187" s="25"/>
      <c r="C187" s="25"/>
      <c r="D187" s="25"/>
      <c r="E187" s="25"/>
      <c r="F187" s="25"/>
      <c r="G187" s="25"/>
      <c r="H187" s="140"/>
    </row>
    <row r="188" spans="1:8">
      <c r="A188" s="140"/>
      <c r="B188" s="25"/>
      <c r="C188" s="25"/>
      <c r="D188" s="25"/>
      <c r="E188" s="25"/>
      <c r="F188" s="25"/>
      <c r="G188" s="25"/>
      <c r="H188" s="140"/>
    </row>
    <row r="189" spans="1:8">
      <c r="A189" s="140"/>
      <c r="B189" s="25"/>
      <c r="C189" s="25"/>
      <c r="D189" s="25"/>
      <c r="E189" s="25"/>
      <c r="F189" s="25"/>
      <c r="G189" s="25"/>
      <c r="H189" s="140"/>
    </row>
    <row r="190" spans="1:8">
      <c r="A190" s="140"/>
      <c r="B190" s="25"/>
      <c r="C190" s="25"/>
      <c r="D190" s="25"/>
      <c r="E190" s="25"/>
      <c r="F190" s="25"/>
      <c r="G190" s="25"/>
      <c r="H190" s="140"/>
    </row>
    <row r="191" spans="1:8">
      <c r="A191" s="140"/>
      <c r="B191" s="25"/>
      <c r="C191" s="25"/>
      <c r="D191" s="25"/>
      <c r="E191" s="25"/>
      <c r="F191" s="25"/>
      <c r="G191" s="25"/>
      <c r="H191" s="140"/>
    </row>
    <row r="192" spans="1:8">
      <c r="A192" s="140"/>
      <c r="B192" s="25"/>
      <c r="C192" s="25"/>
      <c r="D192" s="25"/>
      <c r="E192" s="25"/>
      <c r="F192" s="25"/>
      <c r="G192" s="25"/>
      <c r="H192" s="140"/>
    </row>
    <row r="193" spans="1:8">
      <c r="A193" s="140"/>
      <c r="B193" s="25"/>
      <c r="C193" s="25"/>
      <c r="D193" s="25"/>
      <c r="E193" s="25"/>
      <c r="F193" s="25"/>
      <c r="G193" s="25"/>
      <c r="H193" s="140"/>
    </row>
    <row r="194" spans="1:8">
      <c r="A194" s="140"/>
      <c r="B194" s="25"/>
      <c r="C194" s="25"/>
      <c r="D194" s="25"/>
      <c r="E194" s="25"/>
      <c r="F194" s="25"/>
      <c r="G194" s="25"/>
      <c r="H194" s="140"/>
    </row>
    <row r="195" spans="1:8">
      <c r="A195" s="140"/>
      <c r="B195" s="25"/>
      <c r="C195" s="25"/>
      <c r="D195" s="25"/>
      <c r="E195" s="25"/>
      <c r="F195" s="25"/>
      <c r="G195" s="25"/>
      <c r="H195" s="140"/>
    </row>
    <row r="196" spans="1:8">
      <c r="A196" s="140"/>
      <c r="B196" s="25"/>
      <c r="C196" s="25"/>
      <c r="D196" s="25"/>
      <c r="E196" s="25"/>
      <c r="F196" s="25"/>
      <c r="G196" s="25"/>
      <c r="H196" s="140"/>
    </row>
    <row r="197" spans="1:8">
      <c r="A197" s="140"/>
      <c r="B197" s="25"/>
      <c r="C197" s="25"/>
      <c r="D197" s="25"/>
      <c r="E197" s="25"/>
      <c r="F197" s="25"/>
      <c r="G197" s="25"/>
      <c r="H197" s="140"/>
    </row>
    <row r="198" spans="1:8">
      <c r="A198" s="140"/>
      <c r="B198" s="25"/>
      <c r="C198" s="25"/>
      <c r="D198" s="25"/>
      <c r="E198" s="25"/>
      <c r="F198" s="25"/>
      <c r="G198" s="25"/>
      <c r="H198" s="140"/>
    </row>
    <row r="199" spans="1:8">
      <c r="A199" s="140"/>
      <c r="B199" s="25"/>
      <c r="C199" s="25"/>
      <c r="D199" s="25"/>
      <c r="E199" s="25"/>
      <c r="F199" s="25"/>
      <c r="G199" s="25"/>
      <c r="H199" s="140"/>
    </row>
    <row r="200" spans="1:8">
      <c r="A200" s="140"/>
      <c r="B200" s="25"/>
      <c r="C200" s="25"/>
      <c r="D200" s="25"/>
      <c r="E200" s="25"/>
      <c r="F200" s="25"/>
      <c r="G200" s="25"/>
      <c r="H200" s="140"/>
    </row>
    <row r="201" spans="1:8">
      <c r="A201" s="140"/>
      <c r="B201" s="25"/>
      <c r="C201" s="25"/>
      <c r="D201" s="25"/>
      <c r="E201" s="25"/>
      <c r="F201" s="25"/>
      <c r="G201" s="25"/>
      <c r="H201" s="140"/>
    </row>
    <row r="202" spans="1:8">
      <c r="A202" s="140"/>
      <c r="B202" s="25"/>
      <c r="C202" s="25"/>
      <c r="D202" s="25"/>
      <c r="E202" s="25"/>
      <c r="F202" s="25"/>
      <c r="G202" s="25"/>
      <c r="H202" s="140"/>
    </row>
    <row r="203" spans="1:8">
      <c r="A203" s="140"/>
      <c r="B203" s="25"/>
      <c r="C203" s="25"/>
      <c r="D203" s="25"/>
      <c r="E203" s="25"/>
      <c r="F203" s="25"/>
      <c r="G203" s="25"/>
      <c r="H203" s="140"/>
    </row>
    <row r="204" spans="1:8">
      <c r="A204" s="140"/>
      <c r="B204" s="25"/>
      <c r="C204" s="25"/>
      <c r="D204" s="25"/>
      <c r="E204" s="25"/>
      <c r="F204" s="25"/>
      <c r="G204" s="25"/>
      <c r="H204" s="140"/>
    </row>
    <row r="205" spans="1:8">
      <c r="A205" s="140"/>
      <c r="B205" s="25"/>
      <c r="C205" s="25"/>
      <c r="D205" s="25"/>
      <c r="E205" s="25"/>
      <c r="F205" s="25"/>
      <c r="G205" s="25"/>
      <c r="H205" s="140"/>
    </row>
    <row r="206" spans="1:8">
      <c r="A206" s="140"/>
      <c r="B206" s="25"/>
      <c r="C206" s="25"/>
      <c r="D206" s="25"/>
      <c r="E206" s="25"/>
      <c r="F206" s="25"/>
      <c r="G206" s="25"/>
      <c r="H206" s="140"/>
    </row>
    <row r="207" spans="1:8">
      <c r="A207" s="140"/>
      <c r="B207" s="25"/>
      <c r="C207" s="25"/>
      <c r="D207" s="25"/>
      <c r="E207" s="25"/>
      <c r="F207" s="25"/>
      <c r="G207" s="25"/>
      <c r="H207" s="140"/>
    </row>
    <row r="208" spans="1:8">
      <c r="A208" s="140"/>
      <c r="B208" s="25"/>
      <c r="C208" s="25"/>
      <c r="D208" s="25"/>
      <c r="E208" s="25"/>
      <c r="F208" s="25"/>
      <c r="G208" s="25"/>
      <c r="H208" s="140"/>
    </row>
    <row r="209" spans="1:8">
      <c r="A209" s="140"/>
      <c r="B209" s="25"/>
      <c r="C209" s="25"/>
      <c r="D209" s="25"/>
      <c r="E209" s="25"/>
      <c r="F209" s="25"/>
      <c r="G209" s="25"/>
      <c r="H209" s="140"/>
    </row>
    <row r="210" spans="1:8">
      <c r="A210" s="140"/>
      <c r="B210" s="25"/>
      <c r="C210" s="25"/>
      <c r="D210" s="25"/>
      <c r="E210" s="25"/>
      <c r="F210" s="25"/>
      <c r="G210" s="25"/>
      <c r="H210" s="140"/>
    </row>
    <row r="211" spans="1:8">
      <c r="A211" s="140"/>
      <c r="B211" s="25"/>
      <c r="C211" s="25"/>
      <c r="D211" s="25"/>
      <c r="E211" s="25"/>
      <c r="F211" s="25"/>
      <c r="G211" s="25"/>
      <c r="H211" s="140"/>
    </row>
    <row r="212" spans="1:8">
      <c r="A212" s="140"/>
      <c r="B212" s="25"/>
      <c r="C212" s="25"/>
      <c r="D212" s="25"/>
      <c r="E212" s="25"/>
      <c r="F212" s="25"/>
      <c r="G212" s="25"/>
      <c r="H212" s="140"/>
    </row>
    <row r="213" spans="1:8">
      <c r="A213" s="140"/>
      <c r="B213" s="25"/>
      <c r="C213" s="25"/>
      <c r="D213" s="25"/>
      <c r="E213" s="25"/>
      <c r="F213" s="25"/>
      <c r="G213" s="25"/>
      <c r="H213" s="140"/>
    </row>
    <row r="214" spans="1:8">
      <c r="A214" s="140"/>
      <c r="B214" s="25"/>
      <c r="C214" s="25"/>
      <c r="D214" s="25"/>
      <c r="E214" s="25"/>
      <c r="F214" s="25"/>
      <c r="G214" s="25"/>
      <c r="H214" s="140"/>
    </row>
    <row r="215" spans="1:8">
      <c r="A215" s="140"/>
      <c r="B215" s="25"/>
      <c r="C215" s="25"/>
      <c r="D215" s="25"/>
      <c r="E215" s="25"/>
      <c r="F215" s="25"/>
      <c r="G215" s="25"/>
      <c r="H215" s="140"/>
    </row>
    <row r="216" spans="1:8">
      <c r="A216" s="140"/>
      <c r="B216" s="25"/>
      <c r="C216" s="25"/>
      <c r="D216" s="25"/>
      <c r="E216" s="25"/>
      <c r="F216" s="25"/>
      <c r="G216" s="25"/>
      <c r="H216" s="140"/>
    </row>
    <row r="217" spans="1:8">
      <c r="A217" s="140"/>
      <c r="B217" s="25"/>
      <c r="C217" s="25"/>
      <c r="D217" s="25"/>
      <c r="E217" s="25"/>
      <c r="F217" s="25"/>
      <c r="G217" s="25"/>
      <c r="H217" s="140"/>
    </row>
    <row r="218" spans="1:8">
      <c r="A218" s="140"/>
      <c r="B218" s="25"/>
      <c r="C218" s="25"/>
      <c r="D218" s="25"/>
      <c r="E218" s="25"/>
      <c r="F218" s="25"/>
      <c r="G218" s="25"/>
      <c r="H218" s="140"/>
    </row>
    <row r="219" spans="1:8">
      <c r="A219" s="140"/>
      <c r="B219" s="25"/>
      <c r="C219" s="25"/>
      <c r="D219" s="25"/>
      <c r="E219" s="25"/>
      <c r="F219" s="25"/>
      <c r="G219" s="25"/>
      <c r="H219" s="140"/>
    </row>
    <row r="220" spans="1:8">
      <c r="A220" s="140"/>
      <c r="B220" s="25"/>
      <c r="C220" s="25"/>
      <c r="D220" s="25"/>
      <c r="E220" s="25"/>
      <c r="F220" s="25"/>
      <c r="G220" s="25"/>
      <c r="H220" s="140"/>
    </row>
    <row r="221" spans="1:8">
      <c r="A221" s="140"/>
      <c r="B221" s="25"/>
      <c r="C221" s="25"/>
      <c r="D221" s="25"/>
      <c r="E221" s="25"/>
      <c r="F221" s="25"/>
      <c r="G221" s="25"/>
      <c r="H221" s="140"/>
    </row>
    <row r="222" spans="1:8">
      <c r="A222" s="140"/>
      <c r="B222" s="25"/>
      <c r="C222" s="25"/>
      <c r="D222" s="25"/>
      <c r="E222" s="25"/>
      <c r="F222" s="25"/>
      <c r="G222" s="25"/>
      <c r="H222" s="140"/>
    </row>
    <row r="223" spans="1:8">
      <c r="A223" s="140"/>
      <c r="B223" s="25"/>
      <c r="C223" s="25"/>
      <c r="D223" s="25"/>
      <c r="E223" s="25"/>
      <c r="F223" s="25"/>
      <c r="G223" s="25"/>
      <c r="H223" s="140"/>
    </row>
    <row r="224" spans="1:8">
      <c r="A224" s="140"/>
      <c r="B224" s="25"/>
      <c r="C224" s="25"/>
      <c r="D224" s="25"/>
      <c r="E224" s="25"/>
      <c r="F224" s="25"/>
      <c r="G224" s="25"/>
      <c r="H224" s="140"/>
    </row>
    <row r="225" spans="1:8">
      <c r="A225" s="140"/>
      <c r="B225" s="25"/>
      <c r="C225" s="25"/>
      <c r="D225" s="25"/>
      <c r="E225" s="25"/>
      <c r="F225" s="25"/>
      <c r="G225" s="25"/>
      <c r="H225" s="140"/>
    </row>
    <row r="226" spans="1:8">
      <c r="A226" s="140"/>
      <c r="B226" s="25"/>
      <c r="C226" s="25"/>
      <c r="D226" s="25"/>
      <c r="E226" s="25"/>
      <c r="F226" s="25"/>
      <c r="G226" s="25"/>
      <c r="H226" s="140"/>
    </row>
    <row r="227" spans="1:8">
      <c r="A227" s="140"/>
      <c r="B227" s="25"/>
      <c r="C227" s="25"/>
      <c r="D227" s="25"/>
      <c r="E227" s="25"/>
      <c r="F227" s="25"/>
      <c r="G227" s="25"/>
      <c r="H227" s="140"/>
    </row>
    <row r="228" spans="1:8">
      <c r="A228" s="140"/>
      <c r="B228" s="25"/>
      <c r="C228" s="25"/>
      <c r="D228" s="25"/>
      <c r="E228" s="25"/>
      <c r="F228" s="25"/>
      <c r="G228" s="25"/>
      <c r="H228" s="140"/>
    </row>
    <row r="229" spans="1:8">
      <c r="A229" s="140"/>
      <c r="B229" s="25"/>
      <c r="C229" s="25"/>
      <c r="D229" s="25"/>
      <c r="E229" s="25"/>
      <c r="F229" s="25"/>
      <c r="G229" s="25"/>
      <c r="H229" s="140"/>
    </row>
    <row r="230" spans="1:8">
      <c r="A230" s="140"/>
      <c r="B230" s="25"/>
      <c r="C230" s="25"/>
      <c r="D230" s="25"/>
      <c r="E230" s="25"/>
      <c r="F230" s="25"/>
      <c r="G230" s="25"/>
      <c r="H230" s="140"/>
    </row>
    <row r="231" spans="1:8">
      <c r="A231" s="140"/>
      <c r="B231" s="25"/>
      <c r="C231" s="25"/>
      <c r="D231" s="25"/>
      <c r="E231" s="25"/>
      <c r="F231" s="25"/>
      <c r="G231" s="25"/>
      <c r="H231" s="140"/>
    </row>
    <row r="232" spans="1:8">
      <c r="A232" s="140"/>
      <c r="B232" s="25"/>
      <c r="C232" s="25"/>
      <c r="D232" s="25"/>
      <c r="E232" s="25"/>
      <c r="F232" s="25"/>
      <c r="G232" s="25"/>
      <c r="H232" s="140"/>
    </row>
    <row r="233" spans="1:8">
      <c r="A233" s="140"/>
      <c r="B233" s="25"/>
      <c r="C233" s="25"/>
      <c r="D233" s="25"/>
      <c r="E233" s="25"/>
      <c r="F233" s="25"/>
      <c r="G233" s="25"/>
      <c r="H233" s="140"/>
    </row>
    <row r="234" spans="1:8">
      <c r="A234" s="140"/>
      <c r="B234" s="25"/>
      <c r="C234" s="25"/>
      <c r="D234" s="25"/>
      <c r="E234" s="25"/>
      <c r="F234" s="25"/>
      <c r="G234" s="25"/>
      <c r="H234" s="140"/>
    </row>
    <row r="235" spans="1:8">
      <c r="A235" s="140"/>
      <c r="B235" s="25"/>
      <c r="C235" s="25"/>
      <c r="D235" s="25"/>
      <c r="E235" s="25"/>
      <c r="F235" s="25"/>
      <c r="G235" s="25"/>
      <c r="H235" s="140"/>
    </row>
    <row r="236" spans="1:8">
      <c r="A236" s="140"/>
      <c r="B236" s="25"/>
      <c r="C236" s="25"/>
      <c r="D236" s="25"/>
      <c r="E236" s="25"/>
      <c r="F236" s="25"/>
      <c r="G236" s="25"/>
      <c r="H236" s="140"/>
    </row>
    <row r="237" spans="1:8">
      <c r="A237" s="140"/>
      <c r="B237" s="25"/>
      <c r="C237" s="25"/>
      <c r="D237" s="25"/>
      <c r="E237" s="25"/>
      <c r="F237" s="25"/>
      <c r="G237" s="25"/>
      <c r="H237" s="140"/>
    </row>
    <row r="238" spans="1:8">
      <c r="A238" s="140"/>
      <c r="B238" s="25"/>
      <c r="C238" s="25"/>
      <c r="D238" s="25"/>
      <c r="E238" s="25"/>
      <c r="F238" s="25"/>
      <c r="G238" s="25"/>
      <c r="H238" s="140"/>
    </row>
    <row r="239" spans="1:8">
      <c r="A239" s="140"/>
      <c r="B239" s="25"/>
      <c r="C239" s="25"/>
      <c r="D239" s="25"/>
      <c r="E239" s="25"/>
      <c r="F239" s="25"/>
      <c r="G239" s="25"/>
      <c r="H239" s="140"/>
    </row>
    <row r="240" spans="1:8">
      <c r="A240" s="140"/>
      <c r="B240" s="25"/>
      <c r="C240" s="25"/>
      <c r="D240" s="25"/>
      <c r="E240" s="25"/>
      <c r="F240" s="25"/>
      <c r="G240" s="25"/>
      <c r="H240" s="140"/>
    </row>
    <row r="241" spans="1:8">
      <c r="A241" s="140"/>
      <c r="B241" s="25"/>
      <c r="C241" s="25"/>
      <c r="D241" s="25"/>
      <c r="E241" s="25"/>
      <c r="F241" s="25"/>
      <c r="G241" s="25"/>
      <c r="H241" s="140"/>
    </row>
    <row r="242" spans="1:8">
      <c r="A242" s="140"/>
      <c r="B242" s="25"/>
      <c r="C242" s="25"/>
      <c r="D242" s="25"/>
      <c r="E242" s="25"/>
      <c r="F242" s="25"/>
      <c r="G242" s="25"/>
      <c r="H242" s="140"/>
    </row>
    <row r="243" spans="1:8">
      <c r="A243" s="140"/>
      <c r="B243" s="25"/>
      <c r="C243" s="25"/>
      <c r="D243" s="25"/>
      <c r="E243" s="25"/>
      <c r="F243" s="25"/>
      <c r="G243" s="25"/>
      <c r="H243" s="140"/>
    </row>
    <row r="244" spans="1:8">
      <c r="A244" s="140"/>
      <c r="B244" s="25"/>
      <c r="C244" s="25"/>
      <c r="D244" s="25"/>
      <c r="E244" s="25"/>
      <c r="F244" s="25"/>
      <c r="G244" s="25"/>
      <c r="H244" s="140"/>
    </row>
    <row r="245" spans="1:8">
      <c r="A245" s="140"/>
      <c r="B245" s="25"/>
      <c r="C245" s="25"/>
      <c r="D245" s="25"/>
      <c r="E245" s="25"/>
      <c r="F245" s="25"/>
      <c r="G245" s="25"/>
      <c r="H245" s="140"/>
    </row>
    <row r="246" spans="1:8">
      <c r="A246" s="140"/>
      <c r="B246" s="25"/>
      <c r="C246" s="25"/>
      <c r="D246" s="25"/>
      <c r="E246" s="25"/>
      <c r="F246" s="25"/>
      <c r="G246" s="25"/>
      <c r="H246" s="14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2" type="noConversion"/>
  <printOptions horizontalCentered="1"/>
  <pageMargins left="0.35433070866141736" right="0.35433070866141736" top="0" bottom="0" header="0" footer="0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opLeftCell="A22" workbookViewId="0">
      <selection activeCell="J24" sqref="J24:K24"/>
    </sheetView>
  </sheetViews>
  <sheetFormatPr defaultRowHeight="13.2"/>
  <cols>
    <col min="2" max="2" width="0.109375" customWidth="1"/>
    <col min="6" max="6" width="21.33203125" customWidth="1"/>
    <col min="8" max="8" width="12.77734375" customWidth="1"/>
    <col min="9" max="9" width="13.33203125" customWidth="1"/>
    <col min="11" max="11" width="10.33203125" customWidth="1"/>
    <col min="12" max="12" width="10.44140625" customWidth="1"/>
  </cols>
  <sheetData>
    <row r="1" spans="1:9">
      <c r="A1" s="81"/>
      <c r="B1" s="81"/>
      <c r="C1" s="81"/>
      <c r="D1" s="81"/>
      <c r="E1" s="81"/>
      <c r="F1" s="81"/>
      <c r="G1" s="40"/>
      <c r="H1" s="40"/>
      <c r="I1" s="81"/>
    </row>
    <row r="2" spans="1:9">
      <c r="A2" s="81"/>
      <c r="B2" s="81"/>
      <c r="C2" s="81"/>
      <c r="D2" s="82"/>
      <c r="E2" s="81"/>
      <c r="F2" s="81"/>
      <c r="G2" s="83" t="s">
        <v>144</v>
      </c>
      <c r="H2" s="83"/>
      <c r="I2" s="83"/>
    </row>
    <row r="3" spans="1:9">
      <c r="A3" s="81"/>
      <c r="B3" s="81"/>
      <c r="C3" s="81"/>
      <c r="D3" s="81"/>
      <c r="E3" s="81"/>
      <c r="F3" s="81"/>
      <c r="G3" s="83" t="s">
        <v>113</v>
      </c>
      <c r="H3" s="83"/>
      <c r="I3" s="83"/>
    </row>
    <row r="4" spans="1:9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226" t="s">
        <v>145</v>
      </c>
      <c r="B5" s="218"/>
      <c r="C5" s="218"/>
      <c r="D5" s="218"/>
      <c r="E5" s="218"/>
      <c r="F5" s="218"/>
      <c r="G5" s="218"/>
      <c r="H5" s="218"/>
      <c r="I5" s="218"/>
    </row>
    <row r="6" spans="1:9">
      <c r="A6" s="227" t="s">
        <v>146</v>
      </c>
      <c r="B6" s="218"/>
      <c r="C6" s="218"/>
      <c r="D6" s="218"/>
      <c r="E6" s="218"/>
      <c r="F6" s="218"/>
      <c r="G6" s="218"/>
      <c r="H6" s="218"/>
      <c r="I6" s="218"/>
    </row>
    <row r="7" spans="1:9">
      <c r="A7" s="228" t="s">
        <v>133</v>
      </c>
      <c r="B7" s="229"/>
      <c r="C7" s="229"/>
      <c r="D7" s="229"/>
      <c r="E7" s="229"/>
      <c r="F7" s="229"/>
      <c r="G7" s="229"/>
      <c r="H7" s="229"/>
      <c r="I7" s="229"/>
    </row>
    <row r="8" spans="1:9">
      <c r="A8" s="217" t="s">
        <v>147</v>
      </c>
      <c r="B8" s="218"/>
      <c r="C8" s="218"/>
      <c r="D8" s="218"/>
      <c r="E8" s="218"/>
      <c r="F8" s="218"/>
      <c r="G8" s="218"/>
      <c r="H8" s="218"/>
      <c r="I8" s="218"/>
    </row>
    <row r="9" spans="1:9">
      <c r="A9" s="217" t="s">
        <v>148</v>
      </c>
      <c r="B9" s="218"/>
      <c r="C9" s="218"/>
      <c r="D9" s="218"/>
      <c r="E9" s="218"/>
      <c r="F9" s="218"/>
      <c r="G9" s="218"/>
      <c r="H9" s="218"/>
      <c r="I9" s="218"/>
    </row>
    <row r="10" spans="1:9">
      <c r="A10" s="217" t="s">
        <v>149</v>
      </c>
      <c r="B10" s="218"/>
      <c r="C10" s="218"/>
      <c r="D10" s="218"/>
      <c r="E10" s="218"/>
      <c r="F10" s="218"/>
      <c r="G10" s="218"/>
      <c r="H10" s="218"/>
      <c r="I10" s="218"/>
    </row>
    <row r="11" spans="1:9">
      <c r="A11" s="217" t="s">
        <v>150</v>
      </c>
      <c r="B11" s="218"/>
      <c r="C11" s="218"/>
      <c r="D11" s="218"/>
      <c r="E11" s="218"/>
      <c r="F11" s="218"/>
      <c r="G11" s="218"/>
      <c r="H11" s="218"/>
      <c r="I11" s="218"/>
    </row>
    <row r="12" spans="1:9">
      <c r="A12" s="219"/>
      <c r="B12" s="218"/>
      <c r="C12" s="218"/>
      <c r="D12" s="218"/>
      <c r="E12" s="218"/>
      <c r="F12" s="218"/>
      <c r="G12" s="218"/>
      <c r="H12" s="218"/>
      <c r="I12" s="218"/>
    </row>
    <row r="13" spans="1:9">
      <c r="A13" s="220" t="s">
        <v>151</v>
      </c>
      <c r="B13" s="221"/>
      <c r="C13" s="221"/>
      <c r="D13" s="221"/>
      <c r="E13" s="221"/>
      <c r="F13" s="221"/>
      <c r="G13" s="221"/>
      <c r="H13" s="221"/>
      <c r="I13" s="221"/>
    </row>
    <row r="14" spans="1:9">
      <c r="A14" s="217"/>
      <c r="B14" s="218"/>
      <c r="C14" s="218"/>
      <c r="D14" s="218"/>
      <c r="E14" s="218"/>
      <c r="F14" s="218"/>
      <c r="G14" s="218"/>
      <c r="H14" s="218"/>
      <c r="I14" s="218"/>
    </row>
    <row r="15" spans="1:9">
      <c r="A15" s="220" t="s">
        <v>275</v>
      </c>
      <c r="B15" s="221"/>
      <c r="C15" s="221"/>
      <c r="D15" s="221"/>
      <c r="E15" s="221"/>
      <c r="F15" s="221"/>
      <c r="G15" s="221"/>
      <c r="H15" s="221"/>
      <c r="I15" s="221"/>
    </row>
    <row r="16" spans="1:9">
      <c r="A16" s="84"/>
      <c r="B16" s="81"/>
      <c r="C16" s="81"/>
      <c r="D16" s="81"/>
      <c r="E16" s="81"/>
      <c r="F16" s="81"/>
      <c r="G16" s="81"/>
      <c r="H16" s="81"/>
      <c r="I16" s="81"/>
    </row>
    <row r="17" spans="1:9">
      <c r="A17" s="222" t="s">
        <v>277</v>
      </c>
      <c r="B17" s="218"/>
      <c r="C17" s="218"/>
      <c r="D17" s="218"/>
      <c r="E17" s="218"/>
      <c r="F17" s="218"/>
      <c r="G17" s="218"/>
      <c r="H17" s="218"/>
      <c r="I17" s="218"/>
    </row>
    <row r="18" spans="1:9">
      <c r="A18" s="217" t="s">
        <v>1</v>
      </c>
      <c r="B18" s="218"/>
      <c r="C18" s="218"/>
      <c r="D18" s="218"/>
      <c r="E18" s="218"/>
      <c r="F18" s="218"/>
      <c r="G18" s="218"/>
      <c r="H18" s="218"/>
      <c r="I18" s="218"/>
    </row>
    <row r="19" spans="1:9">
      <c r="A19" s="223" t="s">
        <v>274</v>
      </c>
      <c r="B19" s="218"/>
      <c r="C19" s="218"/>
      <c r="D19" s="218"/>
      <c r="E19" s="218"/>
      <c r="F19" s="218"/>
      <c r="G19" s="218"/>
      <c r="H19" s="218"/>
      <c r="I19" s="218"/>
    </row>
    <row r="20" spans="1:9" ht="39.6">
      <c r="A20" s="224" t="s">
        <v>2</v>
      </c>
      <c r="B20" s="224"/>
      <c r="C20" s="224" t="s">
        <v>3</v>
      </c>
      <c r="D20" s="215"/>
      <c r="E20" s="215"/>
      <c r="F20" s="215"/>
      <c r="G20" s="85" t="s">
        <v>152</v>
      </c>
      <c r="H20" s="85" t="s">
        <v>153</v>
      </c>
      <c r="I20" s="85" t="s">
        <v>154</v>
      </c>
    </row>
    <row r="21" spans="1:9">
      <c r="A21" s="86" t="s">
        <v>7</v>
      </c>
      <c r="B21" s="87" t="s">
        <v>155</v>
      </c>
      <c r="C21" s="216" t="s">
        <v>155</v>
      </c>
      <c r="D21" s="225"/>
      <c r="E21" s="225"/>
      <c r="F21" s="225"/>
      <c r="G21" s="88" t="s">
        <v>156</v>
      </c>
      <c r="H21" s="80">
        <f>SUM(H22,H27,H28)</f>
        <v>778094.11</v>
      </c>
      <c r="I21" s="89">
        <f>SUM(I22,I27,I28)</f>
        <v>435181.50000000006</v>
      </c>
    </row>
    <row r="22" spans="1:9">
      <c r="A22" s="90" t="s">
        <v>9</v>
      </c>
      <c r="B22" s="91" t="s">
        <v>157</v>
      </c>
      <c r="C22" s="212" t="s">
        <v>157</v>
      </c>
      <c r="D22" s="212"/>
      <c r="E22" s="212"/>
      <c r="F22" s="212"/>
      <c r="G22" s="92"/>
      <c r="H22" s="101">
        <f>SUM(H23:H26)</f>
        <v>757939.9</v>
      </c>
      <c r="I22" s="93">
        <f>SUM(I23:I26)</f>
        <v>424789.72000000003</v>
      </c>
    </row>
    <row r="23" spans="1:9">
      <c r="A23" s="90" t="s">
        <v>158</v>
      </c>
      <c r="B23" s="91" t="s">
        <v>60</v>
      </c>
      <c r="C23" s="212" t="s">
        <v>60</v>
      </c>
      <c r="D23" s="212"/>
      <c r="E23" s="212"/>
      <c r="F23" s="212"/>
      <c r="G23" s="92"/>
      <c r="H23" s="79">
        <v>68320.210000000006</v>
      </c>
      <c r="I23" s="37">
        <v>26599.45</v>
      </c>
    </row>
    <row r="24" spans="1:9">
      <c r="A24" s="90" t="s">
        <v>159</v>
      </c>
      <c r="B24" s="94" t="s">
        <v>160</v>
      </c>
      <c r="C24" s="214" t="s">
        <v>160</v>
      </c>
      <c r="D24" s="214"/>
      <c r="E24" s="214"/>
      <c r="F24" s="214"/>
      <c r="G24" s="92"/>
      <c r="H24" s="79">
        <v>637124.30000000005</v>
      </c>
      <c r="I24" s="37">
        <v>372943.23</v>
      </c>
    </row>
    <row r="25" spans="1:9">
      <c r="A25" s="90" t="s">
        <v>161</v>
      </c>
      <c r="B25" s="91" t="s">
        <v>162</v>
      </c>
      <c r="C25" s="214" t="s">
        <v>162</v>
      </c>
      <c r="D25" s="214"/>
      <c r="E25" s="214"/>
      <c r="F25" s="214"/>
      <c r="G25" s="92"/>
      <c r="H25" s="79">
        <v>33875.06</v>
      </c>
      <c r="I25" s="37">
        <v>20437.400000000001</v>
      </c>
    </row>
    <row r="26" spans="1:9">
      <c r="A26" s="90" t="s">
        <v>163</v>
      </c>
      <c r="B26" s="94" t="s">
        <v>164</v>
      </c>
      <c r="C26" s="214" t="s">
        <v>164</v>
      </c>
      <c r="D26" s="214"/>
      <c r="E26" s="214"/>
      <c r="F26" s="214"/>
      <c r="G26" s="92"/>
      <c r="H26" s="79">
        <v>18620.330000000002</v>
      </c>
      <c r="I26" s="37">
        <v>4809.6400000000003</v>
      </c>
    </row>
    <row r="27" spans="1:9">
      <c r="A27" s="90" t="s">
        <v>16</v>
      </c>
      <c r="B27" s="91" t="s">
        <v>165</v>
      </c>
      <c r="C27" s="214" t="s">
        <v>165</v>
      </c>
      <c r="D27" s="214"/>
      <c r="E27" s="214"/>
      <c r="F27" s="214"/>
      <c r="G27" s="92"/>
      <c r="H27" s="101"/>
      <c r="I27" s="95"/>
    </row>
    <row r="28" spans="1:9">
      <c r="A28" s="90" t="s">
        <v>36</v>
      </c>
      <c r="B28" s="91" t="s">
        <v>166</v>
      </c>
      <c r="C28" s="214" t="s">
        <v>166</v>
      </c>
      <c r="D28" s="214"/>
      <c r="E28" s="214"/>
      <c r="F28" s="214"/>
      <c r="G28" s="92"/>
      <c r="H28" s="101">
        <f>SUM(H29)+SUM(H30)</f>
        <v>20154.21</v>
      </c>
      <c r="I28" s="93">
        <f>SUM(I29)+SUM(I30)</f>
        <v>10391.780000000001</v>
      </c>
    </row>
    <row r="29" spans="1:9">
      <c r="A29" s="90" t="s">
        <v>167</v>
      </c>
      <c r="B29" s="94" t="s">
        <v>168</v>
      </c>
      <c r="C29" s="214" t="s">
        <v>168</v>
      </c>
      <c r="D29" s="214"/>
      <c r="E29" s="214"/>
      <c r="F29" s="214"/>
      <c r="G29" s="92"/>
      <c r="H29" s="79">
        <v>20154.21</v>
      </c>
      <c r="I29" s="37">
        <v>10391.780000000001</v>
      </c>
    </row>
    <row r="30" spans="1:9">
      <c r="A30" s="90" t="s">
        <v>169</v>
      </c>
      <c r="B30" s="94" t="s">
        <v>170</v>
      </c>
      <c r="C30" s="214" t="s">
        <v>170</v>
      </c>
      <c r="D30" s="214"/>
      <c r="E30" s="214"/>
      <c r="F30" s="214"/>
      <c r="G30" s="92"/>
      <c r="H30" s="79"/>
      <c r="I30" s="37"/>
    </row>
    <row r="31" spans="1:9">
      <c r="A31" s="86" t="s">
        <v>45</v>
      </c>
      <c r="B31" s="87" t="s">
        <v>171</v>
      </c>
      <c r="C31" s="216" t="s">
        <v>171</v>
      </c>
      <c r="D31" s="216"/>
      <c r="E31" s="216"/>
      <c r="F31" s="216"/>
      <c r="G31" s="88" t="s">
        <v>172</v>
      </c>
      <c r="H31" s="89">
        <f>SUM(H32:H45)</f>
        <v>768186.25000000023</v>
      </c>
      <c r="I31" s="89">
        <f>SUM(I32:I45)</f>
        <v>434724.60999999993</v>
      </c>
    </row>
    <row r="32" spans="1:9">
      <c r="A32" s="90" t="s">
        <v>9</v>
      </c>
      <c r="B32" s="91" t="s">
        <v>173</v>
      </c>
      <c r="C32" s="214" t="s">
        <v>174</v>
      </c>
      <c r="D32" s="213"/>
      <c r="E32" s="213"/>
      <c r="F32" s="213"/>
      <c r="G32" s="92"/>
      <c r="H32" s="79">
        <v>608793.31000000006</v>
      </c>
      <c r="I32" s="37">
        <v>347110.97</v>
      </c>
    </row>
    <row r="33" spans="1:12">
      <c r="A33" s="90" t="s">
        <v>16</v>
      </c>
      <c r="B33" s="91" t="s">
        <v>175</v>
      </c>
      <c r="C33" s="214" t="s">
        <v>176</v>
      </c>
      <c r="D33" s="213"/>
      <c r="E33" s="213"/>
      <c r="F33" s="213"/>
      <c r="G33" s="92"/>
      <c r="H33" s="79">
        <v>22413.3</v>
      </c>
      <c r="I33" s="37">
        <v>15569.24</v>
      </c>
    </row>
    <row r="34" spans="1:12">
      <c r="A34" s="90" t="s">
        <v>36</v>
      </c>
      <c r="B34" s="91" t="s">
        <v>177</v>
      </c>
      <c r="C34" s="214" t="s">
        <v>178</v>
      </c>
      <c r="D34" s="213"/>
      <c r="E34" s="213"/>
      <c r="F34" s="213"/>
      <c r="G34" s="92"/>
      <c r="H34" s="37">
        <v>19689.09</v>
      </c>
      <c r="I34" s="37">
        <v>10647.73</v>
      </c>
    </row>
    <row r="35" spans="1:12">
      <c r="A35" s="90" t="s">
        <v>44</v>
      </c>
      <c r="B35" s="91" t="s">
        <v>179</v>
      </c>
      <c r="C35" s="212" t="s">
        <v>180</v>
      </c>
      <c r="D35" s="213"/>
      <c r="E35" s="213"/>
      <c r="F35" s="213"/>
      <c r="G35" s="92"/>
      <c r="H35" s="37">
        <v>210</v>
      </c>
      <c r="I35" s="37">
        <v>70</v>
      </c>
    </row>
    <row r="36" spans="1:12">
      <c r="A36" s="90" t="s">
        <v>55</v>
      </c>
      <c r="B36" s="91" t="s">
        <v>181</v>
      </c>
      <c r="C36" s="212" t="s">
        <v>182</v>
      </c>
      <c r="D36" s="213"/>
      <c r="E36" s="213"/>
      <c r="F36" s="213"/>
      <c r="G36" s="92"/>
      <c r="H36" s="37">
        <v>20101.18</v>
      </c>
      <c r="I36" s="37">
        <v>10912.43</v>
      </c>
    </row>
    <row r="37" spans="1:12">
      <c r="A37" s="90" t="s">
        <v>183</v>
      </c>
      <c r="B37" s="91" t="s">
        <v>184</v>
      </c>
      <c r="C37" s="212" t="s">
        <v>185</v>
      </c>
      <c r="D37" s="213"/>
      <c r="E37" s="213"/>
      <c r="F37" s="213"/>
      <c r="G37" s="92"/>
      <c r="H37" s="37">
        <v>2649.68</v>
      </c>
      <c r="I37" s="37">
        <v>700</v>
      </c>
    </row>
    <row r="38" spans="1:12">
      <c r="A38" s="90" t="s">
        <v>186</v>
      </c>
      <c r="B38" s="91" t="s">
        <v>187</v>
      </c>
      <c r="C38" s="212" t="s">
        <v>188</v>
      </c>
      <c r="D38" s="213"/>
      <c r="E38" s="213"/>
      <c r="F38" s="213"/>
      <c r="G38" s="92"/>
      <c r="H38" s="37">
        <v>15405.45</v>
      </c>
      <c r="I38" s="37">
        <v>665.5</v>
      </c>
    </row>
    <row r="39" spans="1:12">
      <c r="A39" s="90" t="s">
        <v>189</v>
      </c>
      <c r="B39" s="91" t="s">
        <v>190</v>
      </c>
      <c r="C39" s="214" t="s">
        <v>190</v>
      </c>
      <c r="D39" s="213"/>
      <c r="E39" s="213"/>
      <c r="F39" s="213"/>
      <c r="G39" s="92"/>
      <c r="H39" s="37"/>
      <c r="I39" s="37"/>
    </row>
    <row r="40" spans="1:12">
      <c r="A40" s="90" t="s">
        <v>191</v>
      </c>
      <c r="B40" s="91" t="s">
        <v>192</v>
      </c>
      <c r="C40" s="212" t="s">
        <v>192</v>
      </c>
      <c r="D40" s="213"/>
      <c r="E40" s="213"/>
      <c r="F40" s="213"/>
      <c r="G40" s="92"/>
      <c r="H40" s="37">
        <v>39622.300000000003</v>
      </c>
      <c r="I40" s="37">
        <v>17677.310000000001</v>
      </c>
    </row>
    <row r="41" spans="1:12">
      <c r="A41" s="90" t="s">
        <v>193</v>
      </c>
      <c r="B41" s="91" t="s">
        <v>194</v>
      </c>
      <c r="C41" s="214" t="s">
        <v>195</v>
      </c>
      <c r="D41" s="215"/>
      <c r="E41" s="215"/>
      <c r="F41" s="215"/>
      <c r="G41" s="92"/>
      <c r="H41" s="37"/>
      <c r="I41" s="37"/>
    </row>
    <row r="42" spans="1:12">
      <c r="A42" s="90" t="s">
        <v>196</v>
      </c>
      <c r="B42" s="91" t="s">
        <v>197</v>
      </c>
      <c r="C42" s="214" t="s">
        <v>198</v>
      </c>
      <c r="D42" s="213"/>
      <c r="E42" s="213"/>
      <c r="F42" s="213"/>
      <c r="G42" s="92"/>
      <c r="H42" s="37">
        <v>1600</v>
      </c>
      <c r="I42" s="37">
        <v>1200</v>
      </c>
    </row>
    <row r="43" spans="1:12">
      <c r="A43" s="90" t="s">
        <v>199</v>
      </c>
      <c r="B43" s="91" t="s">
        <v>200</v>
      </c>
      <c r="C43" s="214" t="s">
        <v>201</v>
      </c>
      <c r="D43" s="213"/>
      <c r="E43" s="213"/>
      <c r="F43" s="213"/>
      <c r="G43" s="92"/>
      <c r="H43" s="37"/>
      <c r="I43" s="37"/>
    </row>
    <row r="44" spans="1:12">
      <c r="A44" s="90" t="s">
        <v>202</v>
      </c>
      <c r="B44" s="91" t="s">
        <v>203</v>
      </c>
      <c r="C44" s="214" t="s">
        <v>204</v>
      </c>
      <c r="D44" s="213"/>
      <c r="E44" s="213"/>
      <c r="F44" s="213"/>
      <c r="G44" s="92"/>
      <c r="H44" s="37">
        <v>37701.94</v>
      </c>
      <c r="I44" s="37">
        <v>30171.43</v>
      </c>
      <c r="L44" s="149"/>
    </row>
    <row r="45" spans="1:12">
      <c r="A45" s="90" t="s">
        <v>205</v>
      </c>
      <c r="B45" s="91" t="s">
        <v>206</v>
      </c>
      <c r="C45" s="195" t="s">
        <v>207</v>
      </c>
      <c r="D45" s="196"/>
      <c r="E45" s="196"/>
      <c r="F45" s="197"/>
      <c r="G45" s="92"/>
      <c r="H45" s="37"/>
      <c r="I45" s="37"/>
    </row>
    <row r="46" spans="1:12">
      <c r="A46" s="87" t="s">
        <v>47</v>
      </c>
      <c r="B46" s="96" t="s">
        <v>208</v>
      </c>
      <c r="C46" s="204" t="s">
        <v>208</v>
      </c>
      <c r="D46" s="205"/>
      <c r="E46" s="205"/>
      <c r="F46" s="206"/>
      <c r="G46" s="88"/>
      <c r="H46" s="89">
        <f>H21-H31</f>
        <v>9907.8599999997532</v>
      </c>
      <c r="I46" s="89">
        <f>I21-I31</f>
        <v>456.89000000013039</v>
      </c>
    </row>
    <row r="47" spans="1:12">
      <c r="A47" s="106" t="s">
        <v>58</v>
      </c>
      <c r="B47" s="106" t="s">
        <v>209</v>
      </c>
      <c r="C47" s="198" t="s">
        <v>209</v>
      </c>
      <c r="D47" s="199"/>
      <c r="E47" s="199"/>
      <c r="F47" s="200"/>
      <c r="G47" s="107"/>
      <c r="H47" s="80">
        <f>IF(TYPE(H48)=1,H48,0)-IF(TYPE(H49)=1,H49,0)-IF(TYPE(H50)=1,H50,0)</f>
        <v>0</v>
      </c>
      <c r="I47" s="80">
        <f>IF(TYPE(I48)=1,I48,0)-IF(TYPE(I49)=1,I49,0)-IF(TYPE(I50)=1,I50,0)</f>
        <v>338.82000000000153</v>
      </c>
    </row>
    <row r="48" spans="1:12">
      <c r="A48" s="108" t="s">
        <v>210</v>
      </c>
      <c r="B48" s="2" t="s">
        <v>211</v>
      </c>
      <c r="C48" s="201" t="s">
        <v>212</v>
      </c>
      <c r="D48" s="202"/>
      <c r="E48" s="202"/>
      <c r="F48" s="203"/>
      <c r="G48" s="109"/>
      <c r="H48" s="101">
        <v>2529.02</v>
      </c>
      <c r="I48" s="79">
        <v>11241.12</v>
      </c>
    </row>
    <row r="49" spans="1:9">
      <c r="A49" s="108" t="s">
        <v>16</v>
      </c>
      <c r="B49" s="2" t="s">
        <v>213</v>
      </c>
      <c r="C49" s="201" t="s">
        <v>213</v>
      </c>
      <c r="D49" s="202"/>
      <c r="E49" s="202"/>
      <c r="F49" s="203"/>
      <c r="G49" s="109"/>
      <c r="H49" s="79"/>
      <c r="I49" s="79"/>
    </row>
    <row r="50" spans="1:9">
      <c r="A50" s="108" t="s">
        <v>214</v>
      </c>
      <c r="B50" s="2" t="s">
        <v>215</v>
      </c>
      <c r="C50" s="201" t="s">
        <v>216</v>
      </c>
      <c r="D50" s="202"/>
      <c r="E50" s="202"/>
      <c r="F50" s="203"/>
      <c r="G50" s="109"/>
      <c r="H50" s="79">
        <v>2529.02</v>
      </c>
      <c r="I50" s="79">
        <v>10902.3</v>
      </c>
    </row>
    <row r="51" spans="1:9">
      <c r="A51" s="87" t="s">
        <v>63</v>
      </c>
      <c r="B51" s="96" t="s">
        <v>217</v>
      </c>
      <c r="C51" s="204" t="s">
        <v>217</v>
      </c>
      <c r="D51" s="205"/>
      <c r="E51" s="205"/>
      <c r="F51" s="206"/>
      <c r="G51" s="97"/>
      <c r="H51" s="37"/>
      <c r="I51" s="37"/>
    </row>
    <row r="52" spans="1:9">
      <c r="A52" s="87" t="s">
        <v>75</v>
      </c>
      <c r="B52" s="96" t="s">
        <v>218</v>
      </c>
      <c r="C52" s="207" t="s">
        <v>218</v>
      </c>
      <c r="D52" s="208"/>
      <c r="E52" s="208"/>
      <c r="F52" s="209"/>
      <c r="G52" s="97"/>
      <c r="H52" s="37"/>
      <c r="I52" s="37"/>
    </row>
    <row r="53" spans="1:9">
      <c r="A53" s="87" t="s">
        <v>87</v>
      </c>
      <c r="B53" s="96" t="s">
        <v>219</v>
      </c>
      <c r="C53" s="204" t="s">
        <v>219</v>
      </c>
      <c r="D53" s="205"/>
      <c r="E53" s="205"/>
      <c r="F53" s="206"/>
      <c r="G53" s="97"/>
      <c r="H53" s="37"/>
      <c r="I53" s="37"/>
    </row>
    <row r="54" spans="1:9">
      <c r="A54" s="87" t="s">
        <v>220</v>
      </c>
      <c r="B54" s="87" t="s">
        <v>221</v>
      </c>
      <c r="C54" s="210" t="s">
        <v>221</v>
      </c>
      <c r="D54" s="208"/>
      <c r="E54" s="208"/>
      <c r="F54" s="209"/>
      <c r="G54" s="97"/>
      <c r="H54" s="89">
        <f>SUM(H46,H47,H51,H52,H53)</f>
        <v>9907.8599999997532</v>
      </c>
      <c r="I54" s="89">
        <f>SUM(I46,I47,I51,I52,I53)</f>
        <v>795.71000000013191</v>
      </c>
    </row>
    <row r="55" spans="1:9">
      <c r="A55" s="87" t="s">
        <v>9</v>
      </c>
      <c r="B55" s="87" t="s">
        <v>222</v>
      </c>
      <c r="C55" s="211" t="s">
        <v>222</v>
      </c>
      <c r="D55" s="205"/>
      <c r="E55" s="205"/>
      <c r="F55" s="206"/>
      <c r="G55" s="97"/>
      <c r="H55" s="37"/>
      <c r="I55" s="37"/>
    </row>
    <row r="56" spans="1:9">
      <c r="A56" s="87" t="s">
        <v>223</v>
      </c>
      <c r="B56" s="96" t="s">
        <v>224</v>
      </c>
      <c r="C56" s="204" t="s">
        <v>224</v>
      </c>
      <c r="D56" s="205"/>
      <c r="E56" s="205"/>
      <c r="F56" s="206"/>
      <c r="G56" s="97"/>
      <c r="H56" s="89">
        <f>SUM(H54,H55)</f>
        <v>9907.8599999997532</v>
      </c>
      <c r="I56" s="89">
        <f>SUM(I54,I55)</f>
        <v>795.71000000013191</v>
      </c>
    </row>
    <row r="57" spans="1:9">
      <c r="A57" s="94" t="s">
        <v>9</v>
      </c>
      <c r="B57" s="91" t="s">
        <v>225</v>
      </c>
      <c r="C57" s="195" t="s">
        <v>225</v>
      </c>
      <c r="D57" s="196"/>
      <c r="E57" s="196"/>
      <c r="F57" s="197"/>
      <c r="G57" s="98"/>
      <c r="H57" s="93"/>
      <c r="I57" s="93"/>
    </row>
    <row r="58" spans="1:9">
      <c r="A58" s="94" t="s">
        <v>16</v>
      </c>
      <c r="B58" s="91" t="s">
        <v>226</v>
      </c>
      <c r="C58" s="195" t="s">
        <v>226</v>
      </c>
      <c r="D58" s="196"/>
      <c r="E58" s="196"/>
      <c r="F58" s="197"/>
      <c r="G58" s="98"/>
      <c r="H58" s="93"/>
      <c r="I58" s="93"/>
    </row>
    <row r="59" spans="1:9">
      <c r="A59" s="42"/>
      <c r="B59" s="42"/>
      <c r="C59" s="42"/>
      <c r="D59" s="42"/>
      <c r="E59" s="81"/>
      <c r="F59" s="81"/>
      <c r="G59" s="99"/>
      <c r="H59" s="99"/>
      <c r="I59" s="99"/>
    </row>
    <row r="60" spans="1:9">
      <c r="A60" s="189" t="s">
        <v>227</v>
      </c>
      <c r="B60" s="189"/>
      <c r="C60" s="189"/>
      <c r="D60" s="189"/>
      <c r="E60" s="189"/>
      <c r="F60" s="189"/>
      <c r="G60" s="100"/>
      <c r="H60" s="190" t="s">
        <v>228</v>
      </c>
      <c r="I60" s="190"/>
    </row>
    <row r="61" spans="1:9">
      <c r="A61" s="191" t="s">
        <v>229</v>
      </c>
      <c r="B61" s="191"/>
      <c r="C61" s="191"/>
      <c r="D61" s="191"/>
      <c r="E61" s="191"/>
      <c r="F61" s="191"/>
      <c r="G61" s="43" t="s">
        <v>131</v>
      </c>
      <c r="H61" s="192" t="s">
        <v>112</v>
      </c>
      <c r="I61" s="192"/>
    </row>
    <row r="62" spans="1:9">
      <c r="A62" s="77"/>
      <c r="B62" s="77"/>
      <c r="C62" s="77"/>
      <c r="D62" s="77"/>
      <c r="E62" s="77"/>
      <c r="F62" s="77"/>
      <c r="G62" s="77"/>
      <c r="H62" s="78"/>
      <c r="I62" s="78"/>
    </row>
    <row r="63" spans="1:9">
      <c r="A63" s="193" t="s">
        <v>134</v>
      </c>
      <c r="B63" s="193"/>
      <c r="C63" s="193"/>
      <c r="D63" s="193"/>
      <c r="E63" s="193"/>
      <c r="F63" s="193"/>
      <c r="G63" s="19"/>
      <c r="H63" s="194" t="s">
        <v>135</v>
      </c>
      <c r="I63" s="194"/>
    </row>
    <row r="64" spans="1:9">
      <c r="A64" s="187" t="s">
        <v>230</v>
      </c>
      <c r="B64" s="187"/>
      <c r="C64" s="187"/>
      <c r="D64" s="187"/>
      <c r="E64" s="187"/>
      <c r="F64" s="187"/>
      <c r="G64" s="44" t="s">
        <v>231</v>
      </c>
      <c r="H64" s="188" t="s">
        <v>112</v>
      </c>
      <c r="I64" s="188"/>
    </row>
    <row r="65" spans="1:9">
      <c r="A65" s="81"/>
      <c r="B65" s="81"/>
      <c r="C65" s="81"/>
      <c r="D65" s="81"/>
      <c r="E65" s="81"/>
      <c r="F65" s="81"/>
      <c r="G65" s="81"/>
      <c r="H65" s="81"/>
      <c r="I65" s="81"/>
    </row>
    <row r="66" spans="1:9">
      <c r="A66" s="39"/>
      <c r="B66" s="39"/>
      <c r="C66" s="39"/>
      <c r="D66" s="39"/>
      <c r="E66" s="39"/>
      <c r="F66" s="39"/>
      <c r="G66" s="39"/>
      <c r="H66" s="39"/>
      <c r="I66" s="39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70866141732283472" right="0.70866141732283472" top="0.74803149606299213" bottom="0.15748031496062992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"/>
  <sheetViews>
    <sheetView topLeftCell="A25" workbookViewId="0">
      <selection activeCell="M22" sqref="M22"/>
    </sheetView>
  </sheetViews>
  <sheetFormatPr defaultRowHeight="13.2"/>
  <cols>
    <col min="1" max="1" width="5.5546875" customWidth="1"/>
    <col min="2" max="2" width="22.88671875" customWidth="1"/>
    <col min="3" max="3" width="13.6640625" customWidth="1"/>
    <col min="4" max="4" width="14.33203125" customWidth="1"/>
    <col min="5" max="5" width="11" customWidth="1"/>
    <col min="6" max="6" width="14.21875" customWidth="1"/>
    <col min="9" max="9" width="11.44140625" customWidth="1"/>
    <col min="13" max="13" width="11.5546875" customWidth="1"/>
  </cols>
  <sheetData>
    <row r="1" spans="1:46" ht="13.8">
      <c r="A1" s="45"/>
      <c r="B1" s="41"/>
      <c r="C1" s="41"/>
      <c r="D1" s="41"/>
      <c r="E1" s="41"/>
      <c r="F1" s="41"/>
      <c r="G1" s="41"/>
      <c r="H1" s="41"/>
      <c r="I1" s="46"/>
      <c r="J1" s="46"/>
      <c r="K1" s="46"/>
      <c r="L1" s="41"/>
      <c r="M1" s="41"/>
    </row>
    <row r="2" spans="1:46" ht="13.8">
      <c r="A2" s="45"/>
      <c r="B2" s="76" t="s">
        <v>232</v>
      </c>
      <c r="C2" s="76"/>
      <c r="D2" s="76"/>
      <c r="E2" s="76"/>
      <c r="F2" s="76"/>
      <c r="G2" s="76"/>
      <c r="H2" s="76"/>
      <c r="I2" s="76" t="s">
        <v>233</v>
      </c>
      <c r="J2" s="76"/>
      <c r="K2" s="76"/>
      <c r="L2" s="76"/>
      <c r="M2" s="76"/>
      <c r="N2" s="75"/>
    </row>
    <row r="3" spans="1:46" ht="13.8">
      <c r="A3" s="45"/>
      <c r="B3" s="41"/>
      <c r="C3" s="41"/>
      <c r="D3" s="41"/>
      <c r="E3" s="41"/>
      <c r="F3" s="41"/>
      <c r="G3" s="41"/>
      <c r="H3" s="41"/>
      <c r="I3" s="41" t="s">
        <v>234</v>
      </c>
      <c r="J3" s="41"/>
      <c r="K3" s="41"/>
      <c r="L3" s="41"/>
      <c r="M3" s="41"/>
    </row>
    <row r="4" spans="1:46" ht="13.8">
      <c r="A4" s="4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46" ht="13.8">
      <c r="A5" s="230" t="s">
        <v>235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46" ht="13.8">
      <c r="A6" s="230" t="s">
        <v>236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46" ht="13.8">
      <c r="A7" s="45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46" ht="13.8">
      <c r="A8" s="230" t="s">
        <v>237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9" spans="1:46" ht="13.8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46">
      <c r="A10" s="232" t="s">
        <v>2</v>
      </c>
      <c r="B10" s="232" t="s">
        <v>238</v>
      </c>
      <c r="C10" s="232" t="s">
        <v>239</v>
      </c>
      <c r="D10" s="232" t="s">
        <v>240</v>
      </c>
      <c r="E10" s="232"/>
      <c r="F10" s="232"/>
      <c r="G10" s="232"/>
      <c r="H10" s="232"/>
      <c r="I10" s="232"/>
      <c r="J10" s="233"/>
      <c r="K10" s="233"/>
      <c r="L10" s="232"/>
      <c r="M10" s="232" t="s">
        <v>241</v>
      </c>
    </row>
    <row r="11" spans="1:46" ht="84" customHeight="1">
      <c r="A11" s="232"/>
      <c r="B11" s="232"/>
      <c r="C11" s="232"/>
      <c r="D11" s="64" t="s">
        <v>269</v>
      </c>
      <c r="E11" s="64" t="s">
        <v>242</v>
      </c>
      <c r="F11" s="64" t="s">
        <v>267</v>
      </c>
      <c r="G11" s="64" t="s">
        <v>243</v>
      </c>
      <c r="H11" s="64" t="s">
        <v>268</v>
      </c>
      <c r="I11" s="65" t="s">
        <v>244</v>
      </c>
      <c r="J11" s="103" t="s">
        <v>245</v>
      </c>
      <c r="K11" s="66" t="s">
        <v>246</v>
      </c>
      <c r="L11" s="67" t="s">
        <v>247</v>
      </c>
      <c r="M11" s="232"/>
      <c r="P11" s="49"/>
      <c r="Q11" s="50"/>
      <c r="R11" s="51"/>
      <c r="S11" s="51"/>
      <c r="T11" s="51"/>
      <c r="U11" s="51"/>
      <c r="V11" s="51"/>
      <c r="W11" s="51"/>
      <c r="X11" s="51"/>
      <c r="Y11" s="52"/>
      <c r="Z11" s="52"/>
      <c r="AA11" s="52"/>
      <c r="AB11" s="51"/>
      <c r="AC11" s="5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ht="13.8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8" t="s">
        <v>248</v>
      </c>
      <c r="L12" s="47">
        <v>12</v>
      </c>
      <c r="M12" s="47">
        <v>13</v>
      </c>
      <c r="P12" s="49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 spans="1:46" ht="65.400000000000006" customHeight="1">
      <c r="A13" s="66" t="s">
        <v>249</v>
      </c>
      <c r="B13" s="68" t="s">
        <v>250</v>
      </c>
      <c r="C13" s="69">
        <f t="shared" ref="C13:L13" si="0">SUM(C14:C15)</f>
        <v>14611.6</v>
      </c>
      <c r="D13" s="69">
        <f t="shared" si="0"/>
        <v>60576.2</v>
      </c>
      <c r="E13" s="69">
        <f t="shared" si="0"/>
        <v>0</v>
      </c>
      <c r="F13" s="69">
        <f t="shared" si="0"/>
        <v>0</v>
      </c>
      <c r="G13" s="69">
        <f t="shared" si="0"/>
        <v>0</v>
      </c>
      <c r="H13" s="69">
        <f t="shared" si="0"/>
        <v>0</v>
      </c>
      <c r="I13" s="69">
        <f t="shared" si="0"/>
        <v>-62820.21</v>
      </c>
      <c r="J13" s="69">
        <f t="shared" si="0"/>
        <v>0</v>
      </c>
      <c r="K13" s="69">
        <f t="shared" si="0"/>
        <v>0</v>
      </c>
      <c r="L13" s="69">
        <f t="shared" si="0"/>
        <v>8946.56</v>
      </c>
      <c r="M13" s="69">
        <f t="shared" ref="M13:M25" si="1">SUM(C13:L13)</f>
        <v>21314.15</v>
      </c>
      <c r="N13" s="102"/>
      <c r="P13" s="49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ht="13.8" customHeight="1">
      <c r="A14" s="104" t="s">
        <v>251</v>
      </c>
      <c r="B14" s="70" t="s">
        <v>252</v>
      </c>
      <c r="C14" s="71">
        <v>10702.75</v>
      </c>
      <c r="D14" s="71"/>
      <c r="E14" s="71">
        <v>6245.83</v>
      </c>
      <c r="F14" s="71"/>
      <c r="G14" s="71"/>
      <c r="H14" s="71"/>
      <c r="I14" s="71">
        <v>-5963.82</v>
      </c>
      <c r="J14" s="71"/>
      <c r="K14" s="71"/>
      <c r="L14" s="71"/>
      <c r="M14" s="69">
        <f t="shared" si="1"/>
        <v>10984.760000000002</v>
      </c>
      <c r="N14" s="102"/>
      <c r="P14" s="49"/>
      <c r="Q14" s="50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</row>
    <row r="15" spans="1:46" ht="13.2" customHeight="1">
      <c r="A15" s="104" t="s">
        <v>253</v>
      </c>
      <c r="B15" s="70" t="s">
        <v>254</v>
      </c>
      <c r="C15" s="71">
        <v>3908.85</v>
      </c>
      <c r="D15" s="71">
        <v>60576.2</v>
      </c>
      <c r="E15" s="71">
        <v>-6245.83</v>
      </c>
      <c r="F15" s="71"/>
      <c r="G15" s="71"/>
      <c r="H15" s="71"/>
      <c r="I15" s="71">
        <v>-56856.39</v>
      </c>
      <c r="J15" s="71"/>
      <c r="K15" s="71"/>
      <c r="L15" s="71">
        <v>8946.56</v>
      </c>
      <c r="M15" s="69">
        <f t="shared" si="1"/>
        <v>10329.389999999994</v>
      </c>
      <c r="N15" s="102"/>
      <c r="P15" s="49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</row>
    <row r="16" spans="1:46" ht="75.599999999999994" customHeight="1">
      <c r="A16" s="66" t="s">
        <v>255</v>
      </c>
      <c r="B16" s="68" t="s">
        <v>256</v>
      </c>
      <c r="C16" s="69">
        <f t="shared" ref="C16:L16" si="2">SUM(C17:C18)</f>
        <v>744076.22</v>
      </c>
      <c r="D16" s="69">
        <f t="shared" si="2"/>
        <v>544755.82000000007</v>
      </c>
      <c r="E16" s="69">
        <f t="shared" si="2"/>
        <v>0</v>
      </c>
      <c r="F16" s="69">
        <f t="shared" si="2"/>
        <v>300.32</v>
      </c>
      <c r="G16" s="69">
        <f t="shared" si="2"/>
        <v>0</v>
      </c>
      <c r="H16" s="69">
        <f t="shared" si="2"/>
        <v>0</v>
      </c>
      <c r="I16" s="69">
        <f t="shared" si="2"/>
        <v>-565006.46</v>
      </c>
      <c r="J16" s="69">
        <f t="shared" si="2"/>
        <v>0</v>
      </c>
      <c r="K16" s="69">
        <f t="shared" si="2"/>
        <v>0</v>
      </c>
      <c r="L16" s="69">
        <f t="shared" si="2"/>
        <v>1850.49</v>
      </c>
      <c r="M16" s="69">
        <f t="shared" si="1"/>
        <v>725976.39000000013</v>
      </c>
      <c r="N16" s="102"/>
      <c r="P16" s="49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 spans="1:46" ht="17.399999999999999" customHeight="1">
      <c r="A17" s="104" t="s">
        <v>270</v>
      </c>
      <c r="B17" s="70" t="s">
        <v>252</v>
      </c>
      <c r="C17" s="71">
        <v>744076.22</v>
      </c>
      <c r="D17" s="150">
        <v>16837.93</v>
      </c>
      <c r="E17" s="71"/>
      <c r="F17" s="71">
        <v>300.32</v>
      </c>
      <c r="G17" s="71"/>
      <c r="H17" s="71"/>
      <c r="I17" s="150">
        <v>-36361.11</v>
      </c>
      <c r="J17" s="71"/>
      <c r="K17" s="71"/>
      <c r="L17" s="71">
        <v>1123.03</v>
      </c>
      <c r="M17" s="69">
        <f t="shared" si="1"/>
        <v>725976.39</v>
      </c>
      <c r="N17" s="102"/>
      <c r="P17" s="49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ht="16.8" customHeight="1">
      <c r="A18" s="104" t="s">
        <v>271</v>
      </c>
      <c r="B18" s="70" t="s">
        <v>254</v>
      </c>
      <c r="C18" s="71"/>
      <c r="D18" s="150">
        <v>527917.89</v>
      </c>
      <c r="E18" s="71"/>
      <c r="F18" s="71"/>
      <c r="G18" s="71"/>
      <c r="H18" s="71"/>
      <c r="I18" s="150">
        <v>-528645.35</v>
      </c>
      <c r="J18" s="71"/>
      <c r="K18" s="71"/>
      <c r="L18" s="71">
        <v>727.46</v>
      </c>
      <c r="M18" s="69">
        <f t="shared" si="1"/>
        <v>3.7289282772690058E-11</v>
      </c>
      <c r="N18" s="102"/>
      <c r="P18" s="49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ht="97.2" customHeight="1">
      <c r="A19" s="66" t="s">
        <v>257</v>
      </c>
      <c r="B19" s="68" t="s">
        <v>258</v>
      </c>
      <c r="C19" s="69">
        <f t="shared" ref="C19:L19" si="3">SUM(C20:C21)</f>
        <v>200865.80000000002</v>
      </c>
      <c r="D19" s="69">
        <f t="shared" si="3"/>
        <v>25660.65</v>
      </c>
      <c r="E19" s="69">
        <f t="shared" si="3"/>
        <v>0</v>
      </c>
      <c r="F19" s="69">
        <f t="shared" si="3"/>
        <v>0</v>
      </c>
      <c r="G19" s="69">
        <f t="shared" si="3"/>
        <v>0</v>
      </c>
      <c r="H19" s="69">
        <f t="shared" si="3"/>
        <v>0</v>
      </c>
      <c r="I19" s="69">
        <f t="shared" si="3"/>
        <v>-33875.06</v>
      </c>
      <c r="J19" s="69">
        <f>SUM(J20:J21)</f>
        <v>0</v>
      </c>
      <c r="K19" s="69">
        <f t="shared" si="3"/>
        <v>0</v>
      </c>
      <c r="L19" s="69">
        <f t="shared" si="3"/>
        <v>2968.79</v>
      </c>
      <c r="M19" s="69">
        <f t="shared" si="1"/>
        <v>195620.18000000002</v>
      </c>
      <c r="N19" s="102"/>
      <c r="P19" s="49"/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ht="16.2" customHeight="1">
      <c r="A20" s="104" t="s">
        <v>259</v>
      </c>
      <c r="B20" s="70" t="s">
        <v>252</v>
      </c>
      <c r="C20" s="71">
        <v>199577.60000000001</v>
      </c>
      <c r="D20" s="71"/>
      <c r="E20" s="71"/>
      <c r="F20" s="71"/>
      <c r="G20" s="71"/>
      <c r="H20" s="71"/>
      <c r="I20" s="71">
        <v>-5834.67</v>
      </c>
      <c r="J20" s="71"/>
      <c r="K20" s="71"/>
      <c r="L20" s="71"/>
      <c r="M20" s="69">
        <f t="shared" si="1"/>
        <v>193742.93</v>
      </c>
      <c r="N20" s="102"/>
      <c r="P20" s="49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ht="20.399999999999999" customHeight="1">
      <c r="A21" s="104" t="s">
        <v>272</v>
      </c>
      <c r="B21" s="70" t="s">
        <v>254</v>
      </c>
      <c r="C21" s="71">
        <v>1288.2</v>
      </c>
      <c r="D21" s="71">
        <v>25660.65</v>
      </c>
      <c r="E21" s="71"/>
      <c r="F21" s="71"/>
      <c r="G21" s="71"/>
      <c r="H21" s="71"/>
      <c r="I21" s="71">
        <v>-28040.39</v>
      </c>
      <c r="J21" s="71"/>
      <c r="K21" s="71"/>
      <c r="L21" s="71">
        <v>2968.79</v>
      </c>
      <c r="M21" s="69">
        <f t="shared" si="1"/>
        <v>1877.2500000000027</v>
      </c>
      <c r="N21" s="102"/>
      <c r="P21" s="49"/>
      <c r="Q21" s="132"/>
      <c r="R21" s="132"/>
      <c r="S21" s="132"/>
      <c r="T21" s="131"/>
      <c r="U21" s="131"/>
      <c r="V21" s="131"/>
      <c r="W21" s="131"/>
      <c r="X21" s="131"/>
      <c r="Y21" s="131"/>
      <c r="Z21" s="131"/>
      <c r="AA21" s="54"/>
      <c r="AB21" s="54"/>
      <c r="AC21" s="132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1:46">
      <c r="A22" s="66" t="s">
        <v>260</v>
      </c>
      <c r="B22" s="68" t="s">
        <v>261</v>
      </c>
      <c r="C22" s="69">
        <f t="shared" ref="C22:K22" si="4">SUM(C23:C24)</f>
        <v>17768.16</v>
      </c>
      <c r="D22" s="69">
        <f t="shared" si="4"/>
        <v>278.82</v>
      </c>
      <c r="E22" s="69">
        <f>SUM(E23:E24)</f>
        <v>0</v>
      </c>
      <c r="F22" s="69">
        <f t="shared" si="4"/>
        <v>8061.67</v>
      </c>
      <c r="G22" s="69">
        <f t="shared" si="4"/>
        <v>0</v>
      </c>
      <c r="H22" s="69">
        <f t="shared" si="4"/>
        <v>0</v>
      </c>
      <c r="I22" s="69">
        <f t="shared" si="4"/>
        <v>-18620.329999999998</v>
      </c>
      <c r="J22" s="69">
        <f>SUM(J23:J24)</f>
        <v>0</v>
      </c>
      <c r="K22" s="69">
        <f t="shared" si="4"/>
        <v>0</v>
      </c>
      <c r="L22" s="69"/>
      <c r="M22" s="69">
        <f t="shared" si="1"/>
        <v>7488.3200000000033</v>
      </c>
      <c r="N22" s="102"/>
      <c r="P22" s="4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6"/>
      <c r="AB22" s="55"/>
      <c r="AC22" s="55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</row>
    <row r="23" spans="1:46" ht="13.8">
      <c r="A23" s="104" t="s">
        <v>262</v>
      </c>
      <c r="B23" s="70" t="s">
        <v>252</v>
      </c>
      <c r="C23" s="71">
        <v>12587.32</v>
      </c>
      <c r="D23" s="150"/>
      <c r="E23" s="150">
        <v>10.83</v>
      </c>
      <c r="F23" s="150">
        <v>8061.67</v>
      </c>
      <c r="G23" s="71"/>
      <c r="H23" s="71"/>
      <c r="I23" s="71">
        <v>-18620.259999999998</v>
      </c>
      <c r="J23" s="71"/>
      <c r="K23" s="71"/>
      <c r="L23" s="71"/>
      <c r="M23" s="69">
        <f t="shared" si="1"/>
        <v>2039.5600000000013</v>
      </c>
      <c r="N23" s="102"/>
      <c r="P23" s="49"/>
      <c r="Q23" s="53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1:46" ht="13.8">
      <c r="A24" s="104" t="s">
        <v>263</v>
      </c>
      <c r="B24" s="70" t="s">
        <v>254</v>
      </c>
      <c r="C24" s="71">
        <v>5180.84</v>
      </c>
      <c r="D24" s="150">
        <v>278.82</v>
      </c>
      <c r="E24" s="150">
        <v>-10.83</v>
      </c>
      <c r="F24" s="150"/>
      <c r="G24" s="71"/>
      <c r="H24" s="71"/>
      <c r="I24" s="71">
        <v>-7.0000000000000007E-2</v>
      </c>
      <c r="J24" s="71"/>
      <c r="K24" s="71"/>
      <c r="L24" s="71"/>
      <c r="M24" s="69">
        <f t="shared" si="1"/>
        <v>5448.76</v>
      </c>
      <c r="N24" s="102"/>
      <c r="P24" s="49"/>
      <c r="Q24" s="59"/>
      <c r="R24" s="60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1:46" ht="13.8">
      <c r="A25" s="66" t="s">
        <v>264</v>
      </c>
      <c r="B25" s="68" t="s">
        <v>265</v>
      </c>
      <c r="C25" s="72">
        <f t="shared" ref="C25:L25" si="5">SUM(C13,C16,C19,C22)</f>
        <v>977321.78</v>
      </c>
      <c r="D25" s="72">
        <f t="shared" si="5"/>
        <v>631271.49</v>
      </c>
      <c r="E25" s="72">
        <f t="shared" si="5"/>
        <v>0</v>
      </c>
      <c r="F25" s="72">
        <f t="shared" si="5"/>
        <v>8361.99</v>
      </c>
      <c r="G25" s="72">
        <f t="shared" si="5"/>
        <v>0</v>
      </c>
      <c r="H25" s="72">
        <f t="shared" si="5"/>
        <v>0</v>
      </c>
      <c r="I25" s="72">
        <f t="shared" si="5"/>
        <v>-680322.05999999994</v>
      </c>
      <c r="J25" s="72">
        <f t="shared" si="5"/>
        <v>0</v>
      </c>
      <c r="K25" s="72">
        <f t="shared" si="5"/>
        <v>0</v>
      </c>
      <c r="L25" s="72">
        <f t="shared" si="5"/>
        <v>13765.84</v>
      </c>
      <c r="M25" s="72">
        <f t="shared" si="1"/>
        <v>950399.04</v>
      </c>
      <c r="N25" s="102"/>
      <c r="P25" s="49"/>
      <c r="Q25" s="59"/>
      <c r="R25" s="6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</row>
    <row r="26" spans="1:46" ht="13.8">
      <c r="A26" s="105" t="s">
        <v>266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102"/>
      <c r="P26" s="49"/>
      <c r="Q26" s="53"/>
      <c r="R26" s="57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</row>
    <row r="27" spans="1:46" ht="13.8">
      <c r="A27" s="74"/>
      <c r="B27" s="74"/>
      <c r="C27" s="74"/>
      <c r="D27" s="74"/>
      <c r="E27" s="74"/>
      <c r="F27" s="75"/>
      <c r="G27" s="75"/>
      <c r="H27" s="75"/>
      <c r="I27" s="75"/>
      <c r="J27" s="75"/>
      <c r="K27" s="75"/>
      <c r="L27" s="75"/>
      <c r="M27" s="75"/>
      <c r="P27" s="49"/>
      <c r="Q27" s="59"/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8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</row>
    <row r="28" spans="1:46" ht="13.8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P28" s="49"/>
      <c r="Q28" s="59"/>
      <c r="R28" s="60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8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spans="1:46" ht="13.8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P29" s="49"/>
      <c r="Q29" s="53"/>
      <c r="R29" s="5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  <row r="30" spans="1:46" ht="13.8">
      <c r="P30" s="49"/>
      <c r="Q30" s="59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</row>
    <row r="31" spans="1:46" ht="13.8">
      <c r="P31" s="49"/>
      <c r="Q31" s="59"/>
      <c r="R31" s="60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5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1:46" ht="13.8">
      <c r="P32" s="49"/>
      <c r="Q32" s="53"/>
      <c r="R32" s="57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6:46" ht="13.8">
      <c r="P33" s="49"/>
      <c r="Q33" s="59"/>
      <c r="R33" s="60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5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6:46" ht="13.8">
      <c r="P34" s="49"/>
      <c r="Q34" s="59"/>
      <c r="R34" s="60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5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</row>
    <row r="35" spans="16:46" ht="13.8" customHeight="1">
      <c r="P35" s="133"/>
      <c r="Q35" s="133"/>
      <c r="R35" s="133"/>
      <c r="S35" s="133"/>
      <c r="T35" s="133"/>
      <c r="U35" s="133"/>
      <c r="V35" s="133"/>
      <c r="W35" s="62"/>
      <c r="X35" s="62"/>
      <c r="Y35" s="62"/>
      <c r="Z35" s="62"/>
      <c r="AA35" s="62"/>
      <c r="AB35" s="62"/>
      <c r="AC35" s="62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</row>
    <row r="36" spans="16:46" ht="13.8">
      <c r="P36" s="133"/>
      <c r="Q36" s="133"/>
      <c r="R36" s="133"/>
      <c r="S36" s="133"/>
      <c r="T36" s="133"/>
      <c r="U36" s="133"/>
      <c r="V36" s="133"/>
      <c r="W36" s="63"/>
      <c r="X36" s="63"/>
      <c r="Y36" s="63"/>
      <c r="Z36" s="63"/>
      <c r="AA36" s="63"/>
      <c r="AB36" s="63"/>
      <c r="AC36" s="63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</row>
    <row r="37" spans="16:46">
      <c r="P37" s="133"/>
      <c r="Q37" s="133"/>
      <c r="R37" s="133"/>
      <c r="S37" s="133"/>
      <c r="T37" s="133"/>
      <c r="U37" s="133"/>
      <c r="V37" s="133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</row>
    <row r="38" spans="16:46">
      <c r="P38" s="133"/>
      <c r="Q38" s="133"/>
      <c r="R38" s="133"/>
      <c r="S38" s="133"/>
      <c r="T38" s="133"/>
      <c r="U38" s="133"/>
      <c r="V38" s="133"/>
    </row>
    <row r="39" spans="16:46">
      <c r="P39" s="133"/>
      <c r="Q39" s="133"/>
      <c r="R39" s="133"/>
      <c r="S39" s="133"/>
      <c r="T39" s="133"/>
      <c r="U39" s="133"/>
      <c r="V39" s="133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0866141732283472" right="0.31496062992125984" top="0" bottom="0" header="0" footer="0"/>
  <pageSetup paperSize="9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2021-11-12T08:43:21Z</cp:lastPrinted>
  <dcterms:created xsi:type="dcterms:W3CDTF">2009-07-20T14:30:53Z</dcterms:created>
  <dcterms:modified xsi:type="dcterms:W3CDTF">2021-11-15T08:32:07Z</dcterms:modified>
</cp:coreProperties>
</file>